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drawings/drawing10.xml" ContentType="application/vnd.openxmlformats-officedocument.drawing+xml"/>
  <Override PartName="/xl/pivotTables/pivotTable1.xml" ContentType="application/vnd.openxmlformats-officedocument.spreadsheetml.pivotTable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98C5F403-36DC-4185-AF12-F73AF1DD7BEC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Índex de quadres i gràfics" sheetId="1" r:id="rId1"/>
    <sheet name="G1" sheetId="2" r:id="rId2"/>
    <sheet name="No incluir" sheetId="3" state="hidden" r:id="rId3"/>
    <sheet name="G2" sheetId="4" r:id="rId4"/>
    <sheet name="Q1" sheetId="5" r:id="rId5"/>
    <sheet name="G3" sheetId="6" r:id="rId6"/>
    <sheet name="Q2" sheetId="7" r:id="rId7"/>
    <sheet name="Q3" sheetId="8" r:id="rId8"/>
    <sheet name="G4" sheetId="30" r:id="rId9"/>
    <sheet name="Q4" sheetId="10" r:id="rId10"/>
    <sheet name="Q5" sheetId="11" r:id="rId11"/>
    <sheet name="Q6" sheetId="12" r:id="rId12"/>
    <sheet name="Q7" sheetId="13" r:id="rId13"/>
    <sheet name="Q8" sheetId="14" r:id="rId14"/>
    <sheet name="G5" sheetId="15" r:id="rId15"/>
    <sheet name="QA1" sheetId="16" r:id="rId16"/>
    <sheet name="QA2" sheetId="17" r:id="rId17"/>
    <sheet name="QA3 -" sheetId="19" r:id="rId18"/>
    <sheet name="GA1-GA4" sheetId="18" r:id="rId19"/>
    <sheet name="QA4" sheetId="20" r:id="rId20"/>
    <sheet name="QA5 " sheetId="21" r:id="rId21"/>
    <sheet name="ocupados industria no incluir" sheetId="22" state="hidden" r:id="rId22"/>
    <sheet name="QA6" sheetId="23" r:id="rId23"/>
    <sheet name="QA7" sheetId="24" r:id="rId24"/>
    <sheet name="QA8" sheetId="25" r:id="rId25"/>
    <sheet name="Tabla dinámica" sheetId="26" state="hidden" r:id="rId26"/>
    <sheet name="Datos mina" sheetId="27" state="hidden" r:id="rId27"/>
    <sheet name="Hoja1" sheetId="28" state="hidden" r:id="rId28"/>
    <sheet name="Hoja2" sheetId="29" state="hidden" r:id="rId29"/>
  </sheets>
  <externalReferences>
    <externalReference r:id="rId30"/>
  </externalReferences>
  <definedNames>
    <definedName name="_xlnm._FilterDatabase" localSheetId="1">'G1'!#REF!</definedName>
  </definedNames>
  <calcPr calcId="181029"/>
  <pivotCaches>
    <pivotCache cacheId="0" r:id="rId3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6" i="12" l="1"/>
  <c r="D12" i="8"/>
  <c r="C6" i="2"/>
  <c r="C4" i="2"/>
  <c r="C19" i="14"/>
  <c r="E19" i="14"/>
  <c r="F19" i="14"/>
  <c r="G19" i="14"/>
  <c r="H19" i="14"/>
  <c r="I19" i="14"/>
  <c r="B19" i="14"/>
  <c r="B15" i="14"/>
  <c r="C15" i="14"/>
  <c r="D15" i="14"/>
  <c r="E15" i="14"/>
  <c r="F15" i="14"/>
  <c r="G15" i="14"/>
  <c r="H15" i="14"/>
  <c r="I15" i="14"/>
  <c r="B16" i="14"/>
  <c r="C16" i="14"/>
  <c r="D16" i="14"/>
  <c r="E16" i="14"/>
  <c r="F16" i="14"/>
  <c r="G16" i="14"/>
  <c r="H16" i="14"/>
  <c r="I16" i="14"/>
  <c r="B17" i="14"/>
  <c r="C17" i="14"/>
  <c r="D17" i="14"/>
  <c r="E17" i="14"/>
  <c r="F17" i="14"/>
  <c r="G17" i="14"/>
  <c r="H17" i="14"/>
  <c r="I17" i="14"/>
  <c r="C14" i="14"/>
  <c r="D14" i="14"/>
  <c r="E14" i="14"/>
  <c r="F14" i="14"/>
  <c r="G14" i="14"/>
  <c r="H14" i="14"/>
  <c r="I14" i="14"/>
  <c r="B14" i="14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7" i="12"/>
  <c r="D4" i="12"/>
  <c r="G27" i="23"/>
  <c r="G34" i="23"/>
  <c r="T6" i="20"/>
  <c r="T7" i="20"/>
  <c r="T8" i="20"/>
  <c r="T9" i="20"/>
  <c r="T10" i="20"/>
  <c r="T11" i="20"/>
  <c r="T12" i="20"/>
  <c r="T13" i="20"/>
  <c r="T14" i="20"/>
  <c r="T15" i="20"/>
  <c r="T16" i="20"/>
  <c r="T17" i="20"/>
  <c r="T18" i="20"/>
  <c r="T19" i="20"/>
  <c r="T20" i="20"/>
  <c r="T21" i="20"/>
  <c r="T22" i="20"/>
  <c r="T23" i="20"/>
  <c r="T24" i="20"/>
  <c r="T25" i="20"/>
  <c r="T26" i="20"/>
  <c r="T27" i="20"/>
  <c r="T28" i="20"/>
  <c r="T29" i="20"/>
  <c r="T30" i="20"/>
  <c r="T31" i="20"/>
  <c r="T32" i="20"/>
  <c r="T33" i="20"/>
  <c r="T34" i="20"/>
  <c r="T35" i="20"/>
  <c r="T5" i="20"/>
  <c r="S6" i="20"/>
  <c r="S7" i="20"/>
  <c r="S8" i="20"/>
  <c r="S9" i="20"/>
  <c r="S10" i="20"/>
  <c r="S11" i="20"/>
  <c r="S12" i="20"/>
  <c r="S13" i="20"/>
  <c r="S14" i="20"/>
  <c r="S15" i="20"/>
  <c r="S16" i="20"/>
  <c r="S17" i="20"/>
  <c r="S18" i="20"/>
  <c r="S19" i="20"/>
  <c r="S20" i="20"/>
  <c r="S21" i="20"/>
  <c r="S22" i="20"/>
  <c r="S23" i="20"/>
  <c r="S24" i="20"/>
  <c r="S25" i="20"/>
  <c r="S26" i="20"/>
  <c r="S27" i="20"/>
  <c r="S28" i="20"/>
  <c r="S29" i="20"/>
  <c r="S30" i="20"/>
  <c r="S31" i="20"/>
  <c r="S32" i="20"/>
  <c r="S33" i="20"/>
  <c r="S34" i="20"/>
  <c r="S35" i="20"/>
  <c r="S5" i="20"/>
  <c r="R5" i="20"/>
  <c r="R6" i="20"/>
  <c r="R7" i="20"/>
  <c r="R8" i="20"/>
  <c r="R9" i="20"/>
  <c r="R10" i="20"/>
  <c r="R11" i="20"/>
  <c r="R12" i="20"/>
  <c r="R13" i="20"/>
  <c r="R14" i="20"/>
  <c r="R15" i="20"/>
  <c r="R16" i="20"/>
  <c r="R17" i="20"/>
  <c r="R18" i="20"/>
  <c r="R19" i="20"/>
  <c r="R20" i="20"/>
  <c r="R21" i="20"/>
  <c r="R22" i="20"/>
  <c r="R23" i="20"/>
  <c r="R24" i="20"/>
  <c r="R25" i="20"/>
  <c r="R26" i="20"/>
  <c r="R27" i="20"/>
  <c r="R28" i="20"/>
  <c r="R29" i="20"/>
  <c r="R30" i="20"/>
  <c r="R31" i="20"/>
  <c r="R32" i="20"/>
  <c r="R33" i="20"/>
  <c r="R34" i="20"/>
  <c r="R35" i="20"/>
  <c r="R4" i="20"/>
  <c r="F5" i="21"/>
  <c r="F6" i="21"/>
  <c r="F7" i="2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F33" i="21"/>
  <c r="F34" i="21"/>
  <c r="F4" i="21"/>
  <c r="O6" i="20"/>
  <c r="O7" i="20"/>
  <c r="O8" i="20"/>
  <c r="O9" i="20"/>
  <c r="O10" i="20"/>
  <c r="O11" i="20"/>
  <c r="O12" i="20"/>
  <c r="O13" i="20"/>
  <c r="O14" i="20"/>
  <c r="O15" i="20"/>
  <c r="O16" i="20"/>
  <c r="O17" i="20"/>
  <c r="O18" i="20"/>
  <c r="O19" i="20"/>
  <c r="O20" i="20"/>
  <c r="O21" i="20"/>
  <c r="O22" i="20"/>
  <c r="O23" i="20"/>
  <c r="O24" i="20"/>
  <c r="O25" i="20"/>
  <c r="O26" i="20"/>
  <c r="O27" i="20"/>
  <c r="O28" i="20"/>
  <c r="O29" i="20"/>
  <c r="O30" i="20"/>
  <c r="O31" i="20"/>
  <c r="O32" i="20"/>
  <c r="O33" i="20"/>
  <c r="O34" i="20"/>
  <c r="O35" i="20"/>
  <c r="O36" i="20"/>
  <c r="O5" i="20"/>
  <c r="G5" i="16" l="1"/>
  <c r="G6" i="16"/>
  <c r="G7" i="16"/>
  <c r="G8" i="16"/>
  <c r="G9" i="16"/>
  <c r="G10" i="16"/>
  <c r="G11" i="16"/>
  <c r="G12" i="16"/>
  <c r="G13" i="16"/>
  <c r="G14" i="16"/>
  <c r="G15" i="16"/>
  <c r="G16" i="16"/>
  <c r="G17" i="16"/>
  <c r="G4" i="16"/>
  <c r="D4" i="4"/>
  <c r="D5" i="4"/>
  <c r="D6" i="4"/>
  <c r="D7" i="4"/>
  <c r="D3" i="4"/>
  <c r="D3" i="25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P12" i="24"/>
  <c r="P11" i="24"/>
  <c r="P10" i="24"/>
  <c r="P9" i="24"/>
  <c r="P8" i="24"/>
  <c r="P7" i="24"/>
  <c r="P6" i="24"/>
  <c r="P5" i="24"/>
  <c r="M27" i="24"/>
  <c r="M26" i="24"/>
  <c r="M25" i="24"/>
  <c r="M24" i="24"/>
  <c r="M23" i="24"/>
  <c r="M22" i="24"/>
  <c r="M21" i="24"/>
  <c r="M20" i="24"/>
  <c r="M19" i="24"/>
  <c r="M18" i="24"/>
  <c r="M17" i="24"/>
  <c r="M16" i="24"/>
  <c r="M15" i="24"/>
  <c r="M14" i="24"/>
  <c r="M13" i="24"/>
  <c r="M12" i="24"/>
  <c r="M11" i="24"/>
  <c r="M10" i="24"/>
  <c r="M9" i="24"/>
  <c r="M8" i="24"/>
  <c r="M7" i="24"/>
  <c r="M6" i="24"/>
  <c r="M5" i="24"/>
  <c r="J27" i="24"/>
  <c r="J26" i="24"/>
  <c r="J25" i="24"/>
  <c r="J24" i="24"/>
  <c r="J23" i="24"/>
  <c r="J22" i="24"/>
  <c r="J21" i="24"/>
  <c r="J20" i="24"/>
  <c r="J19" i="24"/>
  <c r="J18" i="24"/>
  <c r="J17" i="24"/>
  <c r="J16" i="24"/>
  <c r="J15" i="24"/>
  <c r="J14" i="24"/>
  <c r="J13" i="24"/>
  <c r="J12" i="24"/>
  <c r="J11" i="24"/>
  <c r="J10" i="24"/>
  <c r="J9" i="24"/>
  <c r="J8" i="24"/>
  <c r="J7" i="24"/>
  <c r="J6" i="24"/>
  <c r="J5" i="24"/>
  <c r="G27" i="24"/>
  <c r="G26" i="24"/>
  <c r="G25" i="24"/>
  <c r="G24" i="24"/>
  <c r="G23" i="24"/>
  <c r="G22" i="24"/>
  <c r="G21" i="24"/>
  <c r="G20" i="24"/>
  <c r="G19" i="24"/>
  <c r="G18" i="24"/>
  <c r="G17" i="24"/>
  <c r="G16" i="24"/>
  <c r="G15" i="24"/>
  <c r="G14" i="24"/>
  <c r="G13" i="24"/>
  <c r="G12" i="24"/>
  <c r="G11" i="24"/>
  <c r="G10" i="24"/>
  <c r="G9" i="24"/>
  <c r="G8" i="24"/>
  <c r="G7" i="24"/>
  <c r="G6" i="24"/>
  <c r="G5" i="24"/>
  <c r="D5" i="24"/>
  <c r="D6" i="24"/>
  <c r="D7" i="24"/>
  <c r="D8" i="24"/>
  <c r="D9" i="24"/>
  <c r="D10" i="24"/>
  <c r="D11" i="24"/>
  <c r="D12" i="24"/>
  <c r="D13" i="24"/>
  <c r="D14" i="24"/>
  <c r="D15" i="24"/>
  <c r="D16" i="24"/>
  <c r="D17" i="24"/>
  <c r="D18" i="24"/>
  <c r="D19" i="24"/>
  <c r="D20" i="24"/>
  <c r="D21" i="24"/>
  <c r="D22" i="24"/>
  <c r="D23" i="24"/>
  <c r="D24" i="24"/>
  <c r="D25" i="24"/>
  <c r="D26" i="24"/>
  <c r="D27" i="24"/>
  <c r="O4" i="24"/>
  <c r="N4" i="24"/>
  <c r="P4" i="24" s="1"/>
  <c r="L4" i="24"/>
  <c r="K4" i="24"/>
  <c r="M4" i="24" s="1"/>
  <c r="I4" i="24"/>
  <c r="H4" i="24"/>
  <c r="J4" i="24" s="1"/>
  <c r="F4" i="24"/>
  <c r="E4" i="24"/>
  <c r="G4" i="24" s="1"/>
  <c r="C4" i="24"/>
  <c r="B4" i="24"/>
  <c r="D4" i="24" s="1"/>
  <c r="B6" i="23"/>
  <c r="C6" i="23"/>
  <c r="E6" i="23"/>
  <c r="B7" i="23"/>
  <c r="C7" i="23"/>
  <c r="E7" i="23"/>
  <c r="B8" i="23"/>
  <c r="C8" i="23"/>
  <c r="E8" i="23"/>
  <c r="B9" i="23"/>
  <c r="C9" i="23"/>
  <c r="E9" i="23"/>
  <c r="B10" i="23"/>
  <c r="C10" i="23"/>
  <c r="E10" i="23"/>
  <c r="B11" i="23"/>
  <c r="C11" i="23"/>
  <c r="E11" i="23"/>
  <c r="B12" i="23"/>
  <c r="C12" i="23"/>
  <c r="E12" i="23"/>
  <c r="B13" i="23"/>
  <c r="C13" i="23"/>
  <c r="E13" i="23"/>
  <c r="B14" i="23"/>
  <c r="C14" i="23"/>
  <c r="E14" i="23"/>
  <c r="B15" i="23"/>
  <c r="C15" i="23"/>
  <c r="E15" i="23"/>
  <c r="B16" i="23"/>
  <c r="C16" i="23"/>
  <c r="E16" i="23"/>
  <c r="B17" i="23"/>
  <c r="C17" i="23"/>
  <c r="E17" i="23"/>
  <c r="B18" i="23"/>
  <c r="C18" i="23"/>
  <c r="E18" i="23"/>
  <c r="B19" i="23"/>
  <c r="C19" i="23"/>
  <c r="E19" i="23"/>
  <c r="B20" i="23"/>
  <c r="C20" i="23"/>
  <c r="E20" i="23"/>
  <c r="B21" i="23"/>
  <c r="C21" i="23"/>
  <c r="E21" i="23"/>
  <c r="B22" i="23"/>
  <c r="C22" i="23"/>
  <c r="E22" i="23"/>
  <c r="B23" i="23"/>
  <c r="C23" i="23"/>
  <c r="E23" i="23"/>
  <c r="B24" i="23"/>
  <c r="C24" i="23"/>
  <c r="E24" i="23"/>
  <c r="B25" i="23"/>
  <c r="C25" i="23"/>
  <c r="E25" i="23"/>
  <c r="B26" i="23"/>
  <c r="C26" i="23"/>
  <c r="E26" i="23"/>
  <c r="B27" i="23"/>
  <c r="C27" i="23"/>
  <c r="E27" i="23"/>
  <c r="B28" i="23"/>
  <c r="C28" i="23"/>
  <c r="E28" i="23"/>
  <c r="B29" i="23"/>
  <c r="C29" i="23"/>
  <c r="E29" i="23"/>
  <c r="B30" i="23"/>
  <c r="C30" i="23"/>
  <c r="E30" i="23"/>
  <c r="B31" i="23"/>
  <c r="C31" i="23"/>
  <c r="E31" i="23"/>
  <c r="B32" i="23"/>
  <c r="C32" i="23"/>
  <c r="E32" i="23"/>
  <c r="B33" i="23"/>
  <c r="C33" i="23"/>
  <c r="E33" i="23"/>
  <c r="B34" i="23"/>
  <c r="C34" i="23"/>
  <c r="E34" i="23"/>
  <c r="C5" i="23"/>
  <c r="E5" i="23"/>
  <c r="B5" i="23"/>
  <c r="B4" i="23"/>
  <c r="C4" i="23"/>
  <c r="E4" i="23"/>
  <c r="C3" i="23"/>
  <c r="E3" i="23"/>
  <c r="B3" i="23"/>
  <c r="E15" i="21"/>
  <c r="D34" i="21"/>
  <c r="E34" i="21" s="1"/>
  <c r="C4" i="19"/>
  <c r="B4" i="19"/>
  <c r="D5" i="19"/>
  <c r="E5" i="19" s="1"/>
  <c r="D6" i="19"/>
  <c r="E6" i="19" s="1"/>
  <c r="D7" i="19"/>
  <c r="E7" i="19" s="1"/>
  <c r="D8" i="19"/>
  <c r="E8" i="19" s="1"/>
  <c r="D4" i="19"/>
  <c r="E4" i="19" s="1"/>
  <c r="Z26" i="7" l="1"/>
  <c r="Y26" i="7"/>
  <c r="X26" i="7"/>
  <c r="W26" i="7"/>
  <c r="G288" i="15"/>
  <c r="H288" i="15"/>
  <c r="G289" i="15"/>
  <c r="H289" i="15"/>
  <c r="G290" i="15"/>
  <c r="H290" i="15"/>
  <c r="G291" i="15"/>
  <c r="H291" i="15"/>
  <c r="G292" i="15"/>
  <c r="H292" i="15"/>
  <c r="G293" i="15"/>
  <c r="H293" i="15"/>
  <c r="G294" i="15"/>
  <c r="H294" i="15"/>
  <c r="G295" i="15"/>
  <c r="H295" i="15"/>
  <c r="G296" i="15"/>
  <c r="H296" i="15"/>
  <c r="D283" i="15"/>
  <c r="E283" i="15"/>
  <c r="D284" i="15"/>
  <c r="E284" i="15"/>
  <c r="D285" i="15"/>
  <c r="E285" i="15"/>
  <c r="D286" i="15"/>
  <c r="E286" i="15"/>
  <c r="D287" i="15"/>
  <c r="E287" i="15"/>
  <c r="D288" i="15"/>
  <c r="E288" i="15"/>
  <c r="D289" i="15"/>
  <c r="E289" i="15"/>
  <c r="D290" i="15"/>
  <c r="E290" i="15"/>
  <c r="D291" i="15"/>
  <c r="E291" i="15"/>
  <c r="K296" i="15" l="1"/>
  <c r="J296" i="15"/>
  <c r="K295" i="15"/>
  <c r="J295" i="15"/>
  <c r="K294" i="15"/>
  <c r="J294" i="15"/>
  <c r="K293" i="15"/>
  <c r="J293" i="15"/>
  <c r="K292" i="15"/>
  <c r="J292" i="15"/>
  <c r="K291" i="15"/>
  <c r="J291" i="15"/>
  <c r="K290" i="15"/>
  <c r="J290" i="15"/>
  <c r="K289" i="15"/>
  <c r="J289" i="15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8" i="12"/>
  <c r="E5" i="12"/>
  <c r="E6" i="12"/>
  <c r="E7" i="12"/>
  <c r="E4" i="12"/>
  <c r="C3" i="12"/>
  <c r="B3" i="12"/>
  <c r="E31" i="13"/>
  <c r="E28" i="13"/>
  <c r="E29" i="13"/>
  <c r="E30" i="13"/>
  <c r="D12" i="13"/>
  <c r="D11" i="13"/>
  <c r="D10" i="13"/>
  <c r="D9" i="13"/>
  <c r="B10" i="8"/>
  <c r="B11" i="8"/>
  <c r="B12" i="8"/>
  <c r="B13" i="8"/>
  <c r="B9" i="8"/>
  <c r="H41" i="2"/>
  <c r="H42" i="2"/>
  <c r="H43" i="2"/>
  <c r="F6" i="2" s="1"/>
  <c r="H40" i="2"/>
  <c r="K39" i="2"/>
  <c r="K40" i="2"/>
  <c r="K41" i="2"/>
  <c r="K42" i="2"/>
  <c r="K43" i="2"/>
  <c r="E3" i="12" l="1"/>
  <c r="D3" i="12"/>
  <c r="F6" i="25"/>
  <c r="E6" i="25"/>
  <c r="G5" i="25"/>
  <c r="F5" i="25"/>
  <c r="G3" i="25"/>
  <c r="F19" i="22"/>
  <c r="E19" i="22"/>
  <c r="F18" i="22"/>
  <c r="E18" i="22"/>
  <c r="F17" i="22"/>
  <c r="E17" i="22"/>
  <c r="F16" i="22"/>
  <c r="E16" i="22"/>
  <c r="F15" i="22"/>
  <c r="E15" i="22"/>
  <c r="F14" i="22"/>
  <c r="E14" i="22"/>
  <c r="F13" i="22"/>
  <c r="E13" i="22"/>
  <c r="F12" i="22"/>
  <c r="E12" i="22"/>
  <c r="F11" i="22"/>
  <c r="E11" i="22"/>
  <c r="F10" i="22"/>
  <c r="E10" i="22"/>
  <c r="G33" i="21"/>
  <c r="G32" i="21"/>
  <c r="G30" i="21"/>
  <c r="G29" i="21"/>
  <c r="G28" i="21"/>
  <c r="G27" i="21"/>
  <c r="G26" i="21"/>
  <c r="G25" i="21"/>
  <c r="G24" i="21"/>
  <c r="G23" i="21"/>
  <c r="G22" i="21"/>
  <c r="G21" i="21"/>
  <c r="G20" i="21"/>
  <c r="G19" i="21"/>
  <c r="G18" i="21"/>
  <c r="G17" i="21"/>
  <c r="G16" i="21"/>
  <c r="G15" i="21"/>
  <c r="G14" i="21"/>
  <c r="G13" i="21"/>
  <c r="G12" i="21"/>
  <c r="G11" i="21"/>
  <c r="G10" i="21"/>
  <c r="G9" i="21"/>
  <c r="G8" i="21"/>
  <c r="G7" i="21"/>
  <c r="G6" i="21"/>
  <c r="G5" i="21"/>
  <c r="G4" i="21"/>
  <c r="G3" i="21"/>
  <c r="P31" i="20"/>
  <c r="Q31" i="20" s="1"/>
  <c r="P29" i="20"/>
  <c r="Q29" i="20" s="1"/>
  <c r="P6" i="20"/>
  <c r="Q6" i="20" s="1"/>
  <c r="P5" i="20"/>
  <c r="Q5" i="20" s="1"/>
  <c r="P4" i="20"/>
  <c r="Q4" i="20" s="1"/>
  <c r="D41" i="19"/>
  <c r="E41" i="19" s="1"/>
  <c r="D40" i="19"/>
  <c r="E40" i="19" s="1"/>
  <c r="D39" i="19"/>
  <c r="E39" i="19" s="1"/>
  <c r="D38" i="19"/>
  <c r="E38" i="19" s="1"/>
  <c r="C37" i="19"/>
  <c r="B37" i="19"/>
  <c r="D37" i="19" s="1"/>
  <c r="E37" i="19" s="1"/>
  <c r="D36" i="19"/>
  <c r="E36" i="19" s="1"/>
  <c r="C35" i="19"/>
  <c r="B35" i="19"/>
  <c r="D35" i="19" s="1"/>
  <c r="E35" i="19" s="1"/>
  <c r="D34" i="19"/>
  <c r="E34" i="19" s="1"/>
  <c r="D33" i="19"/>
  <c r="E33" i="19" s="1"/>
  <c r="D32" i="19"/>
  <c r="E32" i="19" s="1"/>
  <c r="D31" i="19"/>
  <c r="E31" i="19" s="1"/>
  <c r="D30" i="19"/>
  <c r="E30" i="19" s="1"/>
  <c r="D29" i="19"/>
  <c r="E29" i="19" s="1"/>
  <c r="D28" i="19"/>
  <c r="E28" i="19" s="1"/>
  <c r="D27" i="19"/>
  <c r="E27" i="19" s="1"/>
  <c r="D26" i="19"/>
  <c r="E26" i="19" s="1"/>
  <c r="D25" i="19"/>
  <c r="E25" i="19" s="1"/>
  <c r="D24" i="19"/>
  <c r="E24" i="19" s="1"/>
  <c r="D23" i="19"/>
  <c r="E23" i="19" s="1"/>
  <c r="D22" i="19"/>
  <c r="E22" i="19" s="1"/>
  <c r="D21" i="19"/>
  <c r="E21" i="19" s="1"/>
  <c r="D20" i="19"/>
  <c r="D19" i="19"/>
  <c r="E19" i="19" s="1"/>
  <c r="D18" i="19"/>
  <c r="E18" i="19" s="1"/>
  <c r="D17" i="19"/>
  <c r="E17" i="19" s="1"/>
  <c r="D16" i="19"/>
  <c r="E16" i="19" s="1"/>
  <c r="D15" i="19"/>
  <c r="E15" i="19" s="1"/>
  <c r="D14" i="19"/>
  <c r="E14" i="19" s="1"/>
  <c r="D13" i="19"/>
  <c r="D12" i="19"/>
  <c r="E12" i="19" s="1"/>
  <c r="D11" i="19"/>
  <c r="E11" i="19" s="1"/>
  <c r="C10" i="19"/>
  <c r="C3" i="19" s="1"/>
  <c r="B10" i="19"/>
  <c r="D41" i="18"/>
  <c r="D32" i="18"/>
  <c r="D27" i="18"/>
  <c r="D24" i="18"/>
  <c r="D19" i="18"/>
  <c r="D17" i="18"/>
  <c r="D15" i="18"/>
  <c r="H287" i="15"/>
  <c r="K288" i="15" s="1"/>
  <c r="G287" i="15"/>
  <c r="J288" i="15" s="1"/>
  <c r="H286" i="15"/>
  <c r="K287" i="15" s="1"/>
  <c r="G286" i="15"/>
  <c r="J287" i="15" s="1"/>
  <c r="H285" i="15"/>
  <c r="K286" i="15" s="1"/>
  <c r="G285" i="15"/>
  <c r="J286" i="15" s="1"/>
  <c r="H284" i="15"/>
  <c r="K285" i="15" s="1"/>
  <c r="G284" i="15"/>
  <c r="J285" i="15" s="1"/>
  <c r="H283" i="15"/>
  <c r="K284" i="15" s="1"/>
  <c r="G283" i="15"/>
  <c r="J284" i="15" s="1"/>
  <c r="H282" i="15"/>
  <c r="K283" i="15" s="1"/>
  <c r="G282" i="15"/>
  <c r="J283" i="15" s="1"/>
  <c r="H281" i="15"/>
  <c r="K282" i="15" s="1"/>
  <c r="G281" i="15"/>
  <c r="J282" i="15" s="1"/>
  <c r="H280" i="15"/>
  <c r="K281" i="15" s="1"/>
  <c r="G280" i="15"/>
  <c r="J281" i="15" s="1"/>
  <c r="H279" i="15"/>
  <c r="K280" i="15" s="1"/>
  <c r="G279" i="15"/>
  <c r="J280" i="15" s="1"/>
  <c r="H278" i="15"/>
  <c r="K279" i="15" s="1"/>
  <c r="G278" i="15"/>
  <c r="J279" i="15" s="1"/>
  <c r="H277" i="15"/>
  <c r="K278" i="15" s="1"/>
  <c r="G277" i="15"/>
  <c r="J278" i="15" s="1"/>
  <c r="H276" i="15"/>
  <c r="K277" i="15" s="1"/>
  <c r="G276" i="15"/>
  <c r="J277" i="15" s="1"/>
  <c r="H275" i="15"/>
  <c r="K276" i="15" s="1"/>
  <c r="G275" i="15"/>
  <c r="J276" i="15" s="1"/>
  <c r="H274" i="15"/>
  <c r="K275" i="15" s="1"/>
  <c r="G274" i="15"/>
  <c r="J275" i="15" s="1"/>
  <c r="H273" i="15"/>
  <c r="K274" i="15" s="1"/>
  <c r="G273" i="15"/>
  <c r="J274" i="15" s="1"/>
  <c r="H272" i="15"/>
  <c r="K273" i="15" s="1"/>
  <c r="G272" i="15"/>
  <c r="J273" i="15" s="1"/>
  <c r="H271" i="15"/>
  <c r="K272" i="15" s="1"/>
  <c r="G271" i="15"/>
  <c r="J272" i="15" s="1"/>
  <c r="H270" i="15"/>
  <c r="K271" i="15" s="1"/>
  <c r="G270" i="15"/>
  <c r="J271" i="15" s="1"/>
  <c r="H269" i="15"/>
  <c r="K270" i="15" s="1"/>
  <c r="G269" i="15"/>
  <c r="J270" i="15" s="1"/>
  <c r="H268" i="15"/>
  <c r="K269" i="15" s="1"/>
  <c r="G268" i="15"/>
  <c r="J269" i="15" s="1"/>
  <c r="H267" i="15"/>
  <c r="K268" i="15" s="1"/>
  <c r="G267" i="15"/>
  <c r="J268" i="15" s="1"/>
  <c r="H266" i="15"/>
  <c r="K267" i="15" s="1"/>
  <c r="G266" i="15"/>
  <c r="J267" i="15" s="1"/>
  <c r="H265" i="15"/>
  <c r="K266" i="15" s="1"/>
  <c r="G265" i="15"/>
  <c r="J266" i="15" s="1"/>
  <c r="H264" i="15"/>
  <c r="K265" i="15" s="1"/>
  <c r="G264" i="15"/>
  <c r="J265" i="15" s="1"/>
  <c r="H263" i="15"/>
  <c r="K264" i="15" s="1"/>
  <c r="G263" i="15"/>
  <c r="J264" i="15" s="1"/>
  <c r="H262" i="15"/>
  <c r="K263" i="15" s="1"/>
  <c r="G262" i="15"/>
  <c r="J263" i="15" s="1"/>
  <c r="H261" i="15"/>
  <c r="K262" i="15" s="1"/>
  <c r="G261" i="15"/>
  <c r="J262" i="15" s="1"/>
  <c r="H260" i="15"/>
  <c r="K261" i="15" s="1"/>
  <c r="G260" i="15"/>
  <c r="J261" i="15" s="1"/>
  <c r="H259" i="15"/>
  <c r="K260" i="15" s="1"/>
  <c r="G259" i="15"/>
  <c r="J260" i="15" s="1"/>
  <c r="H258" i="15"/>
  <c r="K259" i="15" s="1"/>
  <c r="G258" i="15"/>
  <c r="J259" i="15" s="1"/>
  <c r="H257" i="15"/>
  <c r="K258" i="15" s="1"/>
  <c r="G257" i="15"/>
  <c r="J258" i="15" s="1"/>
  <c r="H256" i="15"/>
  <c r="K257" i="15" s="1"/>
  <c r="G256" i="15"/>
  <c r="J257" i="15" s="1"/>
  <c r="H255" i="15"/>
  <c r="K256" i="15" s="1"/>
  <c r="G255" i="15"/>
  <c r="J256" i="15" s="1"/>
  <c r="H254" i="15"/>
  <c r="K255" i="15" s="1"/>
  <c r="G254" i="15"/>
  <c r="J255" i="15" s="1"/>
  <c r="H253" i="15"/>
  <c r="K254" i="15" s="1"/>
  <c r="G253" i="15"/>
  <c r="J254" i="15" s="1"/>
  <c r="H252" i="15"/>
  <c r="K253" i="15" s="1"/>
  <c r="G252" i="15"/>
  <c r="J253" i="15" s="1"/>
  <c r="H251" i="15"/>
  <c r="K252" i="15" s="1"/>
  <c r="G251" i="15"/>
  <c r="J252" i="15" s="1"/>
  <c r="H250" i="15"/>
  <c r="K251" i="15" s="1"/>
  <c r="G250" i="15"/>
  <c r="J251" i="15" s="1"/>
  <c r="H249" i="15"/>
  <c r="K250" i="15" s="1"/>
  <c r="G249" i="15"/>
  <c r="J250" i="15" s="1"/>
  <c r="H248" i="15"/>
  <c r="K249" i="15" s="1"/>
  <c r="G248" i="15"/>
  <c r="J249" i="15" s="1"/>
  <c r="H247" i="15"/>
  <c r="K248" i="15" s="1"/>
  <c r="G247" i="15"/>
  <c r="J248" i="15" s="1"/>
  <c r="H246" i="15"/>
  <c r="K247" i="15" s="1"/>
  <c r="G246" i="15"/>
  <c r="J247" i="15" s="1"/>
  <c r="H245" i="15"/>
  <c r="K246" i="15" s="1"/>
  <c r="G245" i="15"/>
  <c r="J246" i="15" s="1"/>
  <c r="H244" i="15"/>
  <c r="K245" i="15" s="1"/>
  <c r="G244" i="15"/>
  <c r="J245" i="15" s="1"/>
  <c r="H243" i="15"/>
  <c r="K244" i="15" s="1"/>
  <c r="G243" i="15"/>
  <c r="J244" i="15" s="1"/>
  <c r="H242" i="15"/>
  <c r="K243" i="15" s="1"/>
  <c r="G242" i="15"/>
  <c r="J243" i="15" s="1"/>
  <c r="H241" i="15"/>
  <c r="K242" i="15" s="1"/>
  <c r="G241" i="15"/>
  <c r="J242" i="15" s="1"/>
  <c r="H240" i="15"/>
  <c r="K241" i="15" s="1"/>
  <c r="G240" i="15"/>
  <c r="J241" i="15" s="1"/>
  <c r="H239" i="15"/>
  <c r="K240" i="15" s="1"/>
  <c r="G239" i="15"/>
  <c r="J240" i="15" s="1"/>
  <c r="H238" i="15"/>
  <c r="K239" i="15" s="1"/>
  <c r="G238" i="15"/>
  <c r="J239" i="15" s="1"/>
  <c r="H237" i="15"/>
  <c r="K238" i="15" s="1"/>
  <c r="G237" i="15"/>
  <c r="J238" i="15" s="1"/>
  <c r="H235" i="15"/>
  <c r="G235" i="15"/>
  <c r="H234" i="15"/>
  <c r="K235" i="15" s="1"/>
  <c r="G234" i="15"/>
  <c r="J235" i="15" s="1"/>
  <c r="H233" i="15"/>
  <c r="K234" i="15" s="1"/>
  <c r="G233" i="15"/>
  <c r="J234" i="15" s="1"/>
  <c r="H232" i="15"/>
  <c r="K233" i="15" s="1"/>
  <c r="G232" i="15"/>
  <c r="J233" i="15" s="1"/>
  <c r="H231" i="15"/>
  <c r="K232" i="15" s="1"/>
  <c r="G231" i="15"/>
  <c r="J232" i="15" s="1"/>
  <c r="H230" i="15"/>
  <c r="K231" i="15" s="1"/>
  <c r="G230" i="15"/>
  <c r="J231" i="15" s="1"/>
  <c r="H229" i="15"/>
  <c r="K230" i="15" s="1"/>
  <c r="G229" i="15"/>
  <c r="J230" i="15" s="1"/>
  <c r="H228" i="15"/>
  <c r="K229" i="15" s="1"/>
  <c r="G228" i="15"/>
  <c r="J229" i="15" s="1"/>
  <c r="H227" i="15"/>
  <c r="K228" i="15" s="1"/>
  <c r="G227" i="15"/>
  <c r="J228" i="15" s="1"/>
  <c r="H226" i="15"/>
  <c r="K227" i="15" s="1"/>
  <c r="G226" i="15"/>
  <c r="J227" i="15" s="1"/>
  <c r="H225" i="15"/>
  <c r="K226" i="15" s="1"/>
  <c r="G225" i="15"/>
  <c r="J226" i="15" s="1"/>
  <c r="H224" i="15"/>
  <c r="K225" i="15" s="1"/>
  <c r="G224" i="15"/>
  <c r="J225" i="15" s="1"/>
  <c r="H223" i="15"/>
  <c r="K224" i="15" s="1"/>
  <c r="G223" i="15"/>
  <c r="J224" i="15" s="1"/>
  <c r="H222" i="15"/>
  <c r="K223" i="15" s="1"/>
  <c r="G222" i="15"/>
  <c r="J223" i="15" s="1"/>
  <c r="H221" i="15"/>
  <c r="K222" i="15" s="1"/>
  <c r="G221" i="15"/>
  <c r="J222" i="15" s="1"/>
  <c r="H220" i="15"/>
  <c r="K221" i="15" s="1"/>
  <c r="G220" i="15"/>
  <c r="J221" i="15" s="1"/>
  <c r="H219" i="15"/>
  <c r="K220" i="15" s="1"/>
  <c r="G219" i="15"/>
  <c r="J220" i="15" s="1"/>
  <c r="H218" i="15"/>
  <c r="K219" i="15" s="1"/>
  <c r="G218" i="15"/>
  <c r="J219" i="15" s="1"/>
  <c r="H217" i="15"/>
  <c r="K218" i="15" s="1"/>
  <c r="G217" i="15"/>
  <c r="J218" i="15" s="1"/>
  <c r="H216" i="15"/>
  <c r="K217" i="15" s="1"/>
  <c r="G216" i="15"/>
  <c r="J217" i="15" s="1"/>
  <c r="H215" i="15"/>
  <c r="K216" i="15" s="1"/>
  <c r="G215" i="15"/>
  <c r="J216" i="15" s="1"/>
  <c r="H214" i="15"/>
  <c r="K215" i="15" s="1"/>
  <c r="G214" i="15"/>
  <c r="J215" i="15" s="1"/>
  <c r="H213" i="15"/>
  <c r="K214" i="15" s="1"/>
  <c r="G213" i="15"/>
  <c r="J214" i="15" s="1"/>
  <c r="H212" i="15"/>
  <c r="K213" i="15" s="1"/>
  <c r="G212" i="15"/>
  <c r="J213" i="15" s="1"/>
  <c r="H211" i="15"/>
  <c r="K212" i="15" s="1"/>
  <c r="G211" i="15"/>
  <c r="J212" i="15" s="1"/>
  <c r="H210" i="15"/>
  <c r="K211" i="15" s="1"/>
  <c r="G210" i="15"/>
  <c r="J211" i="15" s="1"/>
  <c r="H209" i="15"/>
  <c r="K210" i="15" s="1"/>
  <c r="G209" i="15"/>
  <c r="J210" i="15" s="1"/>
  <c r="H208" i="15"/>
  <c r="K209" i="15" s="1"/>
  <c r="G208" i="15"/>
  <c r="J209" i="15" s="1"/>
  <c r="H207" i="15"/>
  <c r="K208" i="15" s="1"/>
  <c r="G207" i="15"/>
  <c r="J208" i="15" s="1"/>
  <c r="H206" i="15"/>
  <c r="K207" i="15" s="1"/>
  <c r="G206" i="15"/>
  <c r="J207" i="15" s="1"/>
  <c r="H205" i="15"/>
  <c r="K206" i="15" s="1"/>
  <c r="G205" i="15"/>
  <c r="J206" i="15" s="1"/>
  <c r="H204" i="15"/>
  <c r="K205" i="15" s="1"/>
  <c r="G204" i="15"/>
  <c r="J205" i="15" s="1"/>
  <c r="H203" i="15"/>
  <c r="K204" i="15" s="1"/>
  <c r="G203" i="15"/>
  <c r="J204" i="15" s="1"/>
  <c r="H202" i="15"/>
  <c r="K203" i="15" s="1"/>
  <c r="G202" i="15"/>
  <c r="J203" i="15" s="1"/>
  <c r="H201" i="15"/>
  <c r="K202" i="15" s="1"/>
  <c r="G201" i="15"/>
  <c r="J202" i="15" s="1"/>
  <c r="H200" i="15"/>
  <c r="K201" i="15" s="1"/>
  <c r="G200" i="15"/>
  <c r="J201" i="15" s="1"/>
  <c r="H199" i="15"/>
  <c r="K200" i="15" s="1"/>
  <c r="G199" i="15"/>
  <c r="J200" i="15" s="1"/>
  <c r="H198" i="15"/>
  <c r="K199" i="15" s="1"/>
  <c r="G198" i="15"/>
  <c r="J199" i="15" s="1"/>
  <c r="H197" i="15"/>
  <c r="K198" i="15" s="1"/>
  <c r="G197" i="15"/>
  <c r="J198" i="15" s="1"/>
  <c r="H196" i="15"/>
  <c r="K197" i="15" s="1"/>
  <c r="G196" i="15"/>
  <c r="J197" i="15" s="1"/>
  <c r="H195" i="15"/>
  <c r="K196" i="15" s="1"/>
  <c r="G195" i="15"/>
  <c r="J196" i="15" s="1"/>
  <c r="H194" i="15"/>
  <c r="K195" i="15" s="1"/>
  <c r="G194" i="15"/>
  <c r="J195" i="15" s="1"/>
  <c r="H193" i="15"/>
  <c r="K194" i="15" s="1"/>
  <c r="G193" i="15"/>
  <c r="J194" i="15" s="1"/>
  <c r="H192" i="15"/>
  <c r="K193" i="15" s="1"/>
  <c r="G192" i="15"/>
  <c r="J193" i="15" s="1"/>
  <c r="H191" i="15"/>
  <c r="K192" i="15" s="1"/>
  <c r="G191" i="15"/>
  <c r="J192" i="15" s="1"/>
  <c r="H190" i="15"/>
  <c r="K191" i="15" s="1"/>
  <c r="G190" i="15"/>
  <c r="J191" i="15" s="1"/>
  <c r="H189" i="15"/>
  <c r="K190" i="15" s="1"/>
  <c r="G189" i="15"/>
  <c r="J190" i="15" s="1"/>
  <c r="H188" i="15"/>
  <c r="K189" i="15" s="1"/>
  <c r="G188" i="15"/>
  <c r="J189" i="15" s="1"/>
  <c r="H187" i="15"/>
  <c r="K188" i="15" s="1"/>
  <c r="G187" i="15"/>
  <c r="J188" i="15" s="1"/>
  <c r="H186" i="15"/>
  <c r="K187" i="15" s="1"/>
  <c r="G186" i="15"/>
  <c r="J187" i="15" s="1"/>
  <c r="H185" i="15"/>
  <c r="K186" i="15" s="1"/>
  <c r="G185" i="15"/>
  <c r="J186" i="15" s="1"/>
  <c r="H184" i="15"/>
  <c r="K185" i="15" s="1"/>
  <c r="G184" i="15"/>
  <c r="J185" i="15" s="1"/>
  <c r="H183" i="15"/>
  <c r="K184" i="15" s="1"/>
  <c r="G183" i="15"/>
  <c r="J184" i="15" s="1"/>
  <c r="H182" i="15"/>
  <c r="K183" i="15" s="1"/>
  <c r="G182" i="15"/>
  <c r="J183" i="15" s="1"/>
  <c r="H181" i="15"/>
  <c r="K182" i="15" s="1"/>
  <c r="G181" i="15"/>
  <c r="J182" i="15" s="1"/>
  <c r="H180" i="15"/>
  <c r="K181" i="15" s="1"/>
  <c r="G180" i="15"/>
  <c r="J181" i="15" s="1"/>
  <c r="H179" i="15"/>
  <c r="K180" i="15" s="1"/>
  <c r="G179" i="15"/>
  <c r="J180" i="15" s="1"/>
  <c r="H178" i="15"/>
  <c r="K179" i="15" s="1"/>
  <c r="G178" i="15"/>
  <c r="J179" i="15" s="1"/>
  <c r="H177" i="15"/>
  <c r="K178" i="15" s="1"/>
  <c r="G177" i="15"/>
  <c r="J178" i="15" s="1"/>
  <c r="H176" i="15"/>
  <c r="K177" i="15" s="1"/>
  <c r="G176" i="15"/>
  <c r="J177" i="15" s="1"/>
  <c r="H175" i="15"/>
  <c r="K176" i="15" s="1"/>
  <c r="G175" i="15"/>
  <c r="J176" i="15" s="1"/>
  <c r="H174" i="15"/>
  <c r="K175" i="15" s="1"/>
  <c r="G174" i="15"/>
  <c r="J175" i="15" s="1"/>
  <c r="H173" i="15"/>
  <c r="K174" i="15" s="1"/>
  <c r="G173" i="15"/>
  <c r="J174" i="15" s="1"/>
  <c r="H172" i="15"/>
  <c r="K173" i="15" s="1"/>
  <c r="G172" i="15"/>
  <c r="J173" i="15" s="1"/>
  <c r="H171" i="15"/>
  <c r="K172" i="15" s="1"/>
  <c r="G171" i="15"/>
  <c r="J172" i="15" s="1"/>
  <c r="H170" i="15"/>
  <c r="K171" i="15" s="1"/>
  <c r="G170" i="15"/>
  <c r="J171" i="15" s="1"/>
  <c r="H169" i="15"/>
  <c r="K170" i="15" s="1"/>
  <c r="G169" i="15"/>
  <c r="J170" i="15" s="1"/>
  <c r="H168" i="15"/>
  <c r="K169" i="15" s="1"/>
  <c r="G168" i="15"/>
  <c r="J169" i="15" s="1"/>
  <c r="H167" i="15"/>
  <c r="K168" i="15" s="1"/>
  <c r="G167" i="15"/>
  <c r="J168" i="15" s="1"/>
  <c r="H166" i="15"/>
  <c r="K167" i="15" s="1"/>
  <c r="G166" i="15"/>
  <c r="J167" i="15" s="1"/>
  <c r="H165" i="15"/>
  <c r="K166" i="15" s="1"/>
  <c r="G165" i="15"/>
  <c r="J166" i="15" s="1"/>
  <c r="H164" i="15"/>
  <c r="K165" i="15" s="1"/>
  <c r="G164" i="15"/>
  <c r="J165" i="15" s="1"/>
  <c r="H163" i="15"/>
  <c r="K164" i="15" s="1"/>
  <c r="G163" i="15"/>
  <c r="J164" i="15" s="1"/>
  <c r="H162" i="15"/>
  <c r="K163" i="15" s="1"/>
  <c r="G162" i="15"/>
  <c r="J163" i="15" s="1"/>
  <c r="H161" i="15"/>
  <c r="K162" i="15" s="1"/>
  <c r="G161" i="15"/>
  <c r="J162" i="15" s="1"/>
  <c r="H160" i="15"/>
  <c r="K161" i="15" s="1"/>
  <c r="G160" i="15"/>
  <c r="J161" i="15" s="1"/>
  <c r="H159" i="15"/>
  <c r="K160" i="15" s="1"/>
  <c r="G159" i="15"/>
  <c r="J160" i="15" s="1"/>
  <c r="H158" i="15"/>
  <c r="K159" i="15" s="1"/>
  <c r="G158" i="15"/>
  <c r="J159" i="15" s="1"/>
  <c r="H157" i="15"/>
  <c r="K158" i="15" s="1"/>
  <c r="G157" i="15"/>
  <c r="J158" i="15" s="1"/>
  <c r="H156" i="15"/>
  <c r="K157" i="15" s="1"/>
  <c r="G156" i="15"/>
  <c r="J157" i="15" s="1"/>
  <c r="H155" i="15"/>
  <c r="K156" i="15" s="1"/>
  <c r="G155" i="15"/>
  <c r="J156" i="15" s="1"/>
  <c r="H154" i="15"/>
  <c r="K155" i="15" s="1"/>
  <c r="G154" i="15"/>
  <c r="J155" i="15" s="1"/>
  <c r="H153" i="15"/>
  <c r="K154" i="15" s="1"/>
  <c r="G153" i="15"/>
  <c r="J154" i="15" s="1"/>
  <c r="H152" i="15"/>
  <c r="K153" i="15" s="1"/>
  <c r="G152" i="15"/>
  <c r="J153" i="15" s="1"/>
  <c r="H151" i="15"/>
  <c r="K152" i="15" s="1"/>
  <c r="G151" i="15"/>
  <c r="J152" i="15" s="1"/>
  <c r="H150" i="15"/>
  <c r="K151" i="15" s="1"/>
  <c r="G150" i="15"/>
  <c r="J151" i="15" s="1"/>
  <c r="H149" i="15"/>
  <c r="K150" i="15" s="1"/>
  <c r="G149" i="15"/>
  <c r="J150" i="15" s="1"/>
  <c r="H148" i="15"/>
  <c r="K149" i="15" s="1"/>
  <c r="G148" i="15"/>
  <c r="J149" i="15" s="1"/>
  <c r="H147" i="15"/>
  <c r="K148" i="15" s="1"/>
  <c r="G147" i="15"/>
  <c r="J148" i="15" s="1"/>
  <c r="H146" i="15"/>
  <c r="K147" i="15" s="1"/>
  <c r="G146" i="15"/>
  <c r="J147" i="15" s="1"/>
  <c r="H145" i="15"/>
  <c r="K146" i="15" s="1"/>
  <c r="G145" i="15"/>
  <c r="J146" i="15" s="1"/>
  <c r="H144" i="15"/>
  <c r="K145" i="15" s="1"/>
  <c r="G144" i="15"/>
  <c r="J145" i="15" s="1"/>
  <c r="H143" i="15"/>
  <c r="K144" i="15" s="1"/>
  <c r="G143" i="15"/>
  <c r="J144" i="15" s="1"/>
  <c r="H142" i="15"/>
  <c r="K143" i="15" s="1"/>
  <c r="G142" i="15"/>
  <c r="J143" i="15" s="1"/>
  <c r="H141" i="15"/>
  <c r="K142" i="15" s="1"/>
  <c r="G141" i="15"/>
  <c r="J142" i="15" s="1"/>
  <c r="H140" i="15"/>
  <c r="K141" i="15" s="1"/>
  <c r="G140" i="15"/>
  <c r="J141" i="15" s="1"/>
  <c r="H139" i="15"/>
  <c r="K140" i="15" s="1"/>
  <c r="G139" i="15"/>
  <c r="J140" i="15" s="1"/>
  <c r="H138" i="15"/>
  <c r="K139" i="15" s="1"/>
  <c r="G138" i="15"/>
  <c r="J139" i="15" s="1"/>
  <c r="H137" i="15"/>
  <c r="K138" i="15" s="1"/>
  <c r="G137" i="15"/>
  <c r="J138" i="15" s="1"/>
  <c r="H136" i="15"/>
  <c r="K137" i="15" s="1"/>
  <c r="G136" i="15"/>
  <c r="J137" i="15" s="1"/>
  <c r="H135" i="15"/>
  <c r="K136" i="15" s="1"/>
  <c r="G135" i="15"/>
  <c r="J136" i="15" s="1"/>
  <c r="H134" i="15"/>
  <c r="K135" i="15" s="1"/>
  <c r="G134" i="15"/>
  <c r="J135" i="15" s="1"/>
  <c r="H133" i="15"/>
  <c r="K134" i="15" s="1"/>
  <c r="G133" i="15"/>
  <c r="J134" i="15" s="1"/>
  <c r="H132" i="15"/>
  <c r="K133" i="15" s="1"/>
  <c r="G132" i="15"/>
  <c r="J133" i="15" s="1"/>
  <c r="H131" i="15"/>
  <c r="K132" i="15" s="1"/>
  <c r="G131" i="15"/>
  <c r="J132" i="15" s="1"/>
  <c r="H130" i="15"/>
  <c r="K131" i="15" s="1"/>
  <c r="G130" i="15"/>
  <c r="J131" i="15" s="1"/>
  <c r="H129" i="15"/>
  <c r="K130" i="15" s="1"/>
  <c r="G129" i="15"/>
  <c r="J130" i="15" s="1"/>
  <c r="H128" i="15"/>
  <c r="K129" i="15" s="1"/>
  <c r="G128" i="15"/>
  <c r="J129" i="15" s="1"/>
  <c r="H127" i="15"/>
  <c r="K128" i="15" s="1"/>
  <c r="G127" i="15"/>
  <c r="J128" i="15" s="1"/>
  <c r="H126" i="15"/>
  <c r="K127" i="15" s="1"/>
  <c r="G126" i="15"/>
  <c r="J127" i="15" s="1"/>
  <c r="H125" i="15"/>
  <c r="K126" i="15" s="1"/>
  <c r="G125" i="15"/>
  <c r="J126" i="15" s="1"/>
  <c r="H124" i="15"/>
  <c r="K125" i="15" s="1"/>
  <c r="G124" i="15"/>
  <c r="J125" i="15" s="1"/>
  <c r="H123" i="15"/>
  <c r="K124" i="15" s="1"/>
  <c r="G123" i="15"/>
  <c r="J124" i="15" s="1"/>
  <c r="H122" i="15"/>
  <c r="K123" i="15" s="1"/>
  <c r="G122" i="15"/>
  <c r="J123" i="15" s="1"/>
  <c r="H121" i="15"/>
  <c r="K122" i="15" s="1"/>
  <c r="G121" i="15"/>
  <c r="J122" i="15" s="1"/>
  <c r="H120" i="15"/>
  <c r="K121" i="15" s="1"/>
  <c r="G120" i="15"/>
  <c r="J121" i="15" s="1"/>
  <c r="H119" i="15"/>
  <c r="K120" i="15" s="1"/>
  <c r="G119" i="15"/>
  <c r="J120" i="15" s="1"/>
  <c r="H118" i="15"/>
  <c r="K119" i="15" s="1"/>
  <c r="G118" i="15"/>
  <c r="J119" i="15" s="1"/>
  <c r="H117" i="15"/>
  <c r="K118" i="15" s="1"/>
  <c r="G117" i="15"/>
  <c r="J118" i="15" s="1"/>
  <c r="H116" i="15"/>
  <c r="K117" i="15" s="1"/>
  <c r="G116" i="15"/>
  <c r="J117" i="15" s="1"/>
  <c r="H115" i="15"/>
  <c r="K116" i="15" s="1"/>
  <c r="G115" i="15"/>
  <c r="J116" i="15" s="1"/>
  <c r="H114" i="15"/>
  <c r="K115" i="15" s="1"/>
  <c r="G114" i="15"/>
  <c r="J115" i="15" s="1"/>
  <c r="H113" i="15"/>
  <c r="K114" i="15" s="1"/>
  <c r="G113" i="15"/>
  <c r="J114" i="15" s="1"/>
  <c r="H112" i="15"/>
  <c r="K113" i="15" s="1"/>
  <c r="G112" i="15"/>
  <c r="J113" i="15" s="1"/>
  <c r="H111" i="15"/>
  <c r="K112" i="15" s="1"/>
  <c r="G111" i="15"/>
  <c r="J112" i="15" s="1"/>
  <c r="H110" i="15"/>
  <c r="K111" i="15" s="1"/>
  <c r="G110" i="15"/>
  <c r="J111" i="15" s="1"/>
  <c r="H109" i="15"/>
  <c r="K110" i="15" s="1"/>
  <c r="G109" i="15"/>
  <c r="J110" i="15" s="1"/>
  <c r="H108" i="15"/>
  <c r="K109" i="15" s="1"/>
  <c r="G108" i="15"/>
  <c r="J109" i="15" s="1"/>
  <c r="H107" i="15"/>
  <c r="K108" i="15" s="1"/>
  <c r="G107" i="15"/>
  <c r="J108" i="15" s="1"/>
  <c r="H106" i="15"/>
  <c r="K107" i="15" s="1"/>
  <c r="G106" i="15"/>
  <c r="J107" i="15" s="1"/>
  <c r="H105" i="15"/>
  <c r="K106" i="15" s="1"/>
  <c r="G105" i="15"/>
  <c r="J106" i="15" s="1"/>
  <c r="H104" i="15"/>
  <c r="K105" i="15" s="1"/>
  <c r="G104" i="15"/>
  <c r="J105" i="15" s="1"/>
  <c r="H103" i="15"/>
  <c r="K104" i="15" s="1"/>
  <c r="G103" i="15"/>
  <c r="J104" i="15" s="1"/>
  <c r="H102" i="15"/>
  <c r="K103" i="15" s="1"/>
  <c r="G102" i="15"/>
  <c r="J103" i="15" s="1"/>
  <c r="H101" i="15"/>
  <c r="K102" i="15" s="1"/>
  <c r="G101" i="15"/>
  <c r="J102" i="15" s="1"/>
  <c r="H100" i="15"/>
  <c r="K101" i="15" s="1"/>
  <c r="G100" i="15"/>
  <c r="J101" i="15" s="1"/>
  <c r="H99" i="15"/>
  <c r="K100" i="15" s="1"/>
  <c r="G99" i="15"/>
  <c r="J100" i="15" s="1"/>
  <c r="H98" i="15"/>
  <c r="K99" i="15" s="1"/>
  <c r="G98" i="15"/>
  <c r="J99" i="15" s="1"/>
  <c r="H97" i="15"/>
  <c r="K98" i="15" s="1"/>
  <c r="G97" i="15"/>
  <c r="J98" i="15" s="1"/>
  <c r="H96" i="15"/>
  <c r="K97" i="15" s="1"/>
  <c r="G96" i="15"/>
  <c r="J97" i="15" s="1"/>
  <c r="H95" i="15"/>
  <c r="K96" i="15" s="1"/>
  <c r="G95" i="15"/>
  <c r="J96" i="15" s="1"/>
  <c r="H94" i="15"/>
  <c r="K95" i="15" s="1"/>
  <c r="G94" i="15"/>
  <c r="J95" i="15" s="1"/>
  <c r="H93" i="15"/>
  <c r="K94" i="15" s="1"/>
  <c r="G93" i="15"/>
  <c r="J94" i="15" s="1"/>
  <c r="H92" i="15"/>
  <c r="K93" i="15" s="1"/>
  <c r="G92" i="15"/>
  <c r="J93" i="15" s="1"/>
  <c r="H91" i="15"/>
  <c r="K92" i="15" s="1"/>
  <c r="G91" i="15"/>
  <c r="J92" i="15" s="1"/>
  <c r="H90" i="15"/>
  <c r="K91" i="15" s="1"/>
  <c r="G90" i="15"/>
  <c r="J91" i="15" s="1"/>
  <c r="H89" i="15"/>
  <c r="K90" i="15" s="1"/>
  <c r="G89" i="15"/>
  <c r="J90" i="15" s="1"/>
  <c r="H88" i="15"/>
  <c r="K89" i="15" s="1"/>
  <c r="G88" i="15"/>
  <c r="J89" i="15" s="1"/>
  <c r="H87" i="15"/>
  <c r="K88" i="15" s="1"/>
  <c r="G87" i="15"/>
  <c r="J88" i="15" s="1"/>
  <c r="H86" i="15"/>
  <c r="K87" i="15" s="1"/>
  <c r="G86" i="15"/>
  <c r="J87" i="15" s="1"/>
  <c r="H85" i="15"/>
  <c r="K86" i="15" s="1"/>
  <c r="G85" i="15"/>
  <c r="J86" i="15" s="1"/>
  <c r="H84" i="15"/>
  <c r="K85" i="15" s="1"/>
  <c r="G84" i="15"/>
  <c r="J85" i="15" s="1"/>
  <c r="H83" i="15"/>
  <c r="K84" i="15" s="1"/>
  <c r="G83" i="15"/>
  <c r="J84" i="15" s="1"/>
  <c r="H82" i="15"/>
  <c r="K83" i="15" s="1"/>
  <c r="G82" i="15"/>
  <c r="J83" i="15" s="1"/>
  <c r="H81" i="15"/>
  <c r="K82" i="15" s="1"/>
  <c r="G81" i="15"/>
  <c r="J82" i="15" s="1"/>
  <c r="H80" i="15"/>
  <c r="K81" i="15" s="1"/>
  <c r="G80" i="15"/>
  <c r="J81" i="15" s="1"/>
  <c r="H79" i="15"/>
  <c r="K80" i="15" s="1"/>
  <c r="G79" i="15"/>
  <c r="J80" i="15" s="1"/>
  <c r="H78" i="15"/>
  <c r="K79" i="15" s="1"/>
  <c r="G78" i="15"/>
  <c r="J79" i="15" s="1"/>
  <c r="H77" i="15"/>
  <c r="K78" i="15" s="1"/>
  <c r="G77" i="15"/>
  <c r="J78" i="15" s="1"/>
  <c r="H76" i="15"/>
  <c r="K77" i="15" s="1"/>
  <c r="G76" i="15"/>
  <c r="J77" i="15" s="1"/>
  <c r="H75" i="15"/>
  <c r="K76" i="15" s="1"/>
  <c r="G75" i="15"/>
  <c r="J76" i="15" s="1"/>
  <c r="H74" i="15"/>
  <c r="K75" i="15" s="1"/>
  <c r="G74" i="15"/>
  <c r="J75" i="15" s="1"/>
  <c r="H73" i="15"/>
  <c r="K74" i="15" s="1"/>
  <c r="G73" i="15"/>
  <c r="J74" i="15" s="1"/>
  <c r="H72" i="15"/>
  <c r="K73" i="15" s="1"/>
  <c r="G72" i="15"/>
  <c r="J73" i="15" s="1"/>
  <c r="H71" i="15"/>
  <c r="K72" i="15" s="1"/>
  <c r="G71" i="15"/>
  <c r="J72" i="15" s="1"/>
  <c r="H70" i="15"/>
  <c r="K71" i="15" s="1"/>
  <c r="G70" i="15"/>
  <c r="J71" i="15" s="1"/>
  <c r="H69" i="15"/>
  <c r="K70" i="15" s="1"/>
  <c r="G69" i="15"/>
  <c r="J70" i="15" s="1"/>
  <c r="H68" i="15"/>
  <c r="K69" i="15" s="1"/>
  <c r="G68" i="15"/>
  <c r="J69" i="15" s="1"/>
  <c r="H67" i="15"/>
  <c r="K68" i="15" s="1"/>
  <c r="G67" i="15"/>
  <c r="J68" i="15" s="1"/>
  <c r="H66" i="15"/>
  <c r="K67" i="15" s="1"/>
  <c r="G66" i="15"/>
  <c r="J67" i="15" s="1"/>
  <c r="H65" i="15"/>
  <c r="K66" i="15" s="1"/>
  <c r="G65" i="15"/>
  <c r="J66" i="15" s="1"/>
  <c r="H64" i="15"/>
  <c r="K65" i="15" s="1"/>
  <c r="G64" i="15"/>
  <c r="J65" i="15" s="1"/>
  <c r="H63" i="15"/>
  <c r="K64" i="15" s="1"/>
  <c r="G63" i="15"/>
  <c r="J64" i="15" s="1"/>
  <c r="H62" i="15"/>
  <c r="K63" i="15" s="1"/>
  <c r="G62" i="15"/>
  <c r="J63" i="15" s="1"/>
  <c r="H61" i="15"/>
  <c r="K62" i="15" s="1"/>
  <c r="G61" i="15"/>
  <c r="J62" i="15" s="1"/>
  <c r="H60" i="15"/>
  <c r="K61" i="15" s="1"/>
  <c r="G60" i="15"/>
  <c r="J61" i="15" s="1"/>
  <c r="H59" i="15"/>
  <c r="K60" i="15" s="1"/>
  <c r="G59" i="15"/>
  <c r="J60" i="15" s="1"/>
  <c r="H58" i="15"/>
  <c r="K59" i="15" s="1"/>
  <c r="G58" i="15"/>
  <c r="J59" i="15" s="1"/>
  <c r="H57" i="15"/>
  <c r="K58" i="15" s="1"/>
  <c r="G57" i="15"/>
  <c r="J58" i="15" s="1"/>
  <c r="H56" i="15"/>
  <c r="K57" i="15" s="1"/>
  <c r="G56" i="15"/>
  <c r="J57" i="15" s="1"/>
  <c r="H55" i="15"/>
  <c r="K56" i="15" s="1"/>
  <c r="G55" i="15"/>
  <c r="J56" i="15" s="1"/>
  <c r="H54" i="15"/>
  <c r="K55" i="15" s="1"/>
  <c r="G54" i="15"/>
  <c r="J55" i="15" s="1"/>
  <c r="H53" i="15"/>
  <c r="K54" i="15" s="1"/>
  <c r="G53" i="15"/>
  <c r="J54" i="15" s="1"/>
  <c r="H52" i="15"/>
  <c r="K53" i="15" s="1"/>
  <c r="G52" i="15"/>
  <c r="J53" i="15" s="1"/>
  <c r="H51" i="15"/>
  <c r="K52" i="15" s="1"/>
  <c r="G51" i="15"/>
  <c r="J52" i="15" s="1"/>
  <c r="H50" i="15"/>
  <c r="K51" i="15" s="1"/>
  <c r="G50" i="15"/>
  <c r="J51" i="15" s="1"/>
  <c r="H49" i="15"/>
  <c r="K50" i="15" s="1"/>
  <c r="G49" i="15"/>
  <c r="J50" i="15" s="1"/>
  <c r="H48" i="15"/>
  <c r="K49" i="15" s="1"/>
  <c r="G48" i="15"/>
  <c r="J49" i="15" s="1"/>
  <c r="H47" i="15"/>
  <c r="K48" i="15" s="1"/>
  <c r="G47" i="15"/>
  <c r="J48" i="15" s="1"/>
  <c r="H46" i="15"/>
  <c r="K47" i="15" s="1"/>
  <c r="G46" i="15"/>
  <c r="J47" i="15" s="1"/>
  <c r="H45" i="15"/>
  <c r="K46" i="15" s="1"/>
  <c r="G45" i="15"/>
  <c r="J46" i="15" s="1"/>
  <c r="H44" i="15"/>
  <c r="K45" i="15" s="1"/>
  <c r="G44" i="15"/>
  <c r="J45" i="15" s="1"/>
  <c r="H43" i="15"/>
  <c r="K44" i="15" s="1"/>
  <c r="G43" i="15"/>
  <c r="J44" i="15" s="1"/>
  <c r="H42" i="15"/>
  <c r="K43" i="15" s="1"/>
  <c r="G42" i="15"/>
  <c r="J43" i="15" s="1"/>
  <c r="H41" i="15"/>
  <c r="K42" i="15" s="1"/>
  <c r="G41" i="15"/>
  <c r="J42" i="15" s="1"/>
  <c r="H40" i="15"/>
  <c r="K41" i="15" s="1"/>
  <c r="G40" i="15"/>
  <c r="J41" i="15" s="1"/>
  <c r="H39" i="15"/>
  <c r="K40" i="15" s="1"/>
  <c r="G39" i="15"/>
  <c r="J40" i="15" s="1"/>
  <c r="H38" i="15"/>
  <c r="K39" i="15" s="1"/>
  <c r="G38" i="15"/>
  <c r="J39" i="15" s="1"/>
  <c r="H37" i="15"/>
  <c r="K38" i="15" s="1"/>
  <c r="G37" i="15"/>
  <c r="J38" i="15" s="1"/>
  <c r="H36" i="15"/>
  <c r="K37" i="15" s="1"/>
  <c r="G36" i="15"/>
  <c r="J37" i="15" s="1"/>
  <c r="H35" i="15"/>
  <c r="K36" i="15" s="1"/>
  <c r="G35" i="15"/>
  <c r="J36" i="15" s="1"/>
  <c r="H34" i="15"/>
  <c r="K35" i="15" s="1"/>
  <c r="G34" i="15"/>
  <c r="J35" i="15" s="1"/>
  <c r="H33" i="15"/>
  <c r="K34" i="15" s="1"/>
  <c r="G33" i="15"/>
  <c r="J34" i="15" s="1"/>
  <c r="H32" i="15"/>
  <c r="K33" i="15" s="1"/>
  <c r="G32" i="15"/>
  <c r="J33" i="15" s="1"/>
  <c r="H31" i="15"/>
  <c r="K32" i="15" s="1"/>
  <c r="G31" i="15"/>
  <c r="J32" i="15" s="1"/>
  <c r="H30" i="15"/>
  <c r="K31" i="15" s="1"/>
  <c r="G30" i="15"/>
  <c r="J31" i="15" s="1"/>
  <c r="H29" i="15"/>
  <c r="K30" i="15" s="1"/>
  <c r="G29" i="15"/>
  <c r="J30" i="15" s="1"/>
  <c r="H28" i="15"/>
  <c r="K29" i="15" s="1"/>
  <c r="G28" i="15"/>
  <c r="J29" i="15" s="1"/>
  <c r="H27" i="15"/>
  <c r="K28" i="15" s="1"/>
  <c r="G27" i="15"/>
  <c r="J28" i="15" s="1"/>
  <c r="H26" i="15"/>
  <c r="K27" i="15" s="1"/>
  <c r="G26" i="15"/>
  <c r="J27" i="15" s="1"/>
  <c r="H25" i="15"/>
  <c r="K26" i="15" s="1"/>
  <c r="G25" i="15"/>
  <c r="J26" i="15" s="1"/>
  <c r="H24" i="15"/>
  <c r="K25" i="15" s="1"/>
  <c r="G24" i="15"/>
  <c r="J25" i="15" s="1"/>
  <c r="H23" i="15"/>
  <c r="K24" i="15" s="1"/>
  <c r="G23" i="15"/>
  <c r="J24" i="15" s="1"/>
  <c r="H22" i="15"/>
  <c r="K23" i="15" s="1"/>
  <c r="G22" i="15"/>
  <c r="J23" i="15" s="1"/>
  <c r="H21" i="15"/>
  <c r="K22" i="15" s="1"/>
  <c r="G21" i="15"/>
  <c r="J22" i="15" s="1"/>
  <c r="H20" i="15"/>
  <c r="K21" i="15" s="1"/>
  <c r="G20" i="15"/>
  <c r="J21" i="15" s="1"/>
  <c r="H19" i="15"/>
  <c r="K20" i="15" s="1"/>
  <c r="G19" i="15"/>
  <c r="J20" i="15" s="1"/>
  <c r="H18" i="15"/>
  <c r="K19" i="15" s="1"/>
  <c r="G18" i="15"/>
  <c r="J19" i="15" s="1"/>
  <c r="H17" i="15"/>
  <c r="K18" i="15" s="1"/>
  <c r="G17" i="15"/>
  <c r="J18" i="15" s="1"/>
  <c r="H16" i="15"/>
  <c r="K17" i="15" s="1"/>
  <c r="G16" i="15"/>
  <c r="J17" i="15" s="1"/>
  <c r="H15" i="15"/>
  <c r="K16" i="15" s="1"/>
  <c r="G15" i="15"/>
  <c r="J16" i="15" s="1"/>
  <c r="H14" i="15"/>
  <c r="K15" i="15" s="1"/>
  <c r="G14" i="15"/>
  <c r="J15" i="15" s="1"/>
  <c r="H13" i="15"/>
  <c r="K14" i="15" s="1"/>
  <c r="G13" i="15"/>
  <c r="J14" i="15" s="1"/>
  <c r="H12" i="15"/>
  <c r="K13" i="15" s="1"/>
  <c r="G12" i="15"/>
  <c r="J13" i="15" s="1"/>
  <c r="H11" i="15"/>
  <c r="K12" i="15" s="1"/>
  <c r="G11" i="15"/>
  <c r="J12" i="15" s="1"/>
  <c r="H10" i="15"/>
  <c r="K11" i="15" s="1"/>
  <c r="G10" i="15"/>
  <c r="J11" i="15" s="1"/>
  <c r="H9" i="15"/>
  <c r="K10" i="15" s="1"/>
  <c r="G9" i="15"/>
  <c r="J10" i="15" s="1"/>
  <c r="H8" i="15"/>
  <c r="K9" i="15" s="1"/>
  <c r="G8" i="15"/>
  <c r="J9" i="15" s="1"/>
  <c r="D6" i="13"/>
  <c r="D5" i="13"/>
  <c r="D4" i="13"/>
  <c r="D3" i="13"/>
  <c r="F7" i="11"/>
  <c r="E7" i="11"/>
  <c r="G7" i="11" s="1"/>
  <c r="F6" i="11"/>
  <c r="E6" i="11"/>
  <c r="G6" i="11" s="1"/>
  <c r="F5" i="11"/>
  <c r="E5" i="11"/>
  <c r="G5" i="11" s="1"/>
  <c r="F4" i="11"/>
  <c r="E4" i="11"/>
  <c r="G4" i="11" s="1"/>
  <c r="K4" i="8"/>
  <c r="F71" i="6"/>
  <c r="E71" i="6"/>
  <c r="F70" i="6"/>
  <c r="E70" i="6"/>
  <c r="F69" i="6"/>
  <c r="E69" i="6"/>
  <c r="F68" i="6"/>
  <c r="E68" i="6"/>
  <c r="L13" i="5"/>
  <c r="K13" i="5"/>
  <c r="J13" i="5"/>
  <c r="I13" i="5"/>
  <c r="M13" i="5" s="1"/>
  <c r="L12" i="5"/>
  <c r="K12" i="5"/>
  <c r="J12" i="5"/>
  <c r="I12" i="5"/>
  <c r="M12" i="5" s="1"/>
  <c r="L11" i="5"/>
  <c r="K11" i="5"/>
  <c r="J11" i="5"/>
  <c r="I11" i="5"/>
  <c r="M11" i="5" s="1"/>
  <c r="L10" i="5"/>
  <c r="K10" i="5"/>
  <c r="J10" i="5"/>
  <c r="I10" i="5"/>
  <c r="M10" i="5" s="1"/>
  <c r="L9" i="5"/>
  <c r="K9" i="5"/>
  <c r="J9" i="5"/>
  <c r="I9" i="5"/>
  <c r="M9" i="5" s="1"/>
  <c r="L8" i="5"/>
  <c r="K8" i="5"/>
  <c r="J8" i="5"/>
  <c r="I8" i="5"/>
  <c r="M8" i="5" s="1"/>
  <c r="L7" i="5"/>
  <c r="K7" i="5"/>
  <c r="J7" i="5"/>
  <c r="I7" i="5"/>
  <c r="M7" i="5" s="1"/>
  <c r="L6" i="5"/>
  <c r="K6" i="5"/>
  <c r="J6" i="5"/>
  <c r="I6" i="5"/>
  <c r="M6" i="5" s="1"/>
  <c r="L5" i="5"/>
  <c r="K5" i="5"/>
  <c r="J5" i="5"/>
  <c r="I5" i="5"/>
  <c r="M5" i="5" s="1"/>
  <c r="L4" i="5"/>
  <c r="K4" i="5"/>
  <c r="J4" i="5"/>
  <c r="I4" i="5"/>
  <c r="M4" i="5" s="1"/>
  <c r="H4" i="5"/>
  <c r="H5" i="5" s="1"/>
  <c r="H6" i="5" s="1"/>
  <c r="H7" i="5" s="1"/>
  <c r="H8" i="5" s="1"/>
  <c r="H9" i="5" s="1"/>
  <c r="H10" i="5" s="1"/>
  <c r="H11" i="5" s="1"/>
  <c r="H12" i="5" s="1"/>
  <c r="H13" i="5" s="1"/>
  <c r="L3" i="5"/>
  <c r="K3" i="5"/>
  <c r="J3" i="5"/>
  <c r="I3" i="5"/>
  <c r="M3" i="5" s="1"/>
  <c r="M66" i="4"/>
  <c r="L66" i="4"/>
  <c r="M65" i="4"/>
  <c r="L65" i="4"/>
  <c r="M64" i="4"/>
  <c r="L64" i="4"/>
  <c r="M63" i="4"/>
  <c r="L63" i="4"/>
  <c r="M62" i="4"/>
  <c r="L62" i="4"/>
  <c r="M61" i="4"/>
  <c r="L61" i="4"/>
  <c r="M54" i="4"/>
  <c r="L54" i="4"/>
  <c r="M53" i="4"/>
  <c r="L53" i="4"/>
  <c r="M52" i="4"/>
  <c r="L52" i="4"/>
  <c r="M51" i="4"/>
  <c r="L51" i="4"/>
  <c r="M50" i="4"/>
  <c r="L50" i="4"/>
  <c r="M49" i="4"/>
  <c r="L49" i="4"/>
  <c r="M48" i="4"/>
  <c r="L48" i="4"/>
  <c r="M47" i="4"/>
  <c r="L47" i="4"/>
  <c r="M46" i="4"/>
  <c r="L46" i="4"/>
  <c r="M45" i="4"/>
  <c r="L45" i="4"/>
  <c r="M44" i="4"/>
  <c r="L44" i="4"/>
  <c r="M43" i="4"/>
  <c r="L43" i="4"/>
  <c r="M42" i="4"/>
  <c r="L42" i="4"/>
  <c r="M41" i="4"/>
  <c r="L41" i="4"/>
  <c r="M40" i="4"/>
  <c r="L40" i="4"/>
  <c r="M39" i="4"/>
  <c r="L39" i="4"/>
  <c r="M38" i="4"/>
  <c r="L38" i="4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D43" i="2"/>
  <c r="D42" i="2"/>
  <c r="D41" i="2"/>
  <c r="D40" i="2"/>
  <c r="D39" i="2"/>
  <c r="E6" i="2"/>
  <c r="D6" i="2"/>
  <c r="B6" i="2"/>
  <c r="F5" i="2"/>
  <c r="E5" i="2"/>
  <c r="D5" i="2"/>
  <c r="C5" i="2"/>
  <c r="B5" i="2"/>
  <c r="F4" i="2"/>
  <c r="E4" i="2"/>
  <c r="D4" i="2"/>
  <c r="B4" i="2"/>
  <c r="D10" i="19" l="1"/>
  <c r="E10" i="19" s="1"/>
  <c r="B3" i="19"/>
  <c r="D3" i="19" s="1"/>
  <c r="E3" i="19" s="1"/>
  <c r="B8" i="2"/>
  <c r="C8" i="2"/>
  <c r="D8" i="2"/>
  <c r="E8" i="2"/>
  <c r="F8" i="2"/>
  <c r="F3" i="25"/>
  <c r="B4" i="25"/>
  <c r="C3" i="25"/>
  <c r="B5" i="25"/>
  <c r="E3" i="25"/>
  <c r="B6" i="25"/>
  <c r="D9" i="19"/>
  <c r="E9" i="19" s="1"/>
  <c r="G16" i="3"/>
  <c r="H17" i="3"/>
  <c r="I17" i="3"/>
  <c r="H18" i="3"/>
  <c r="I18" i="3"/>
  <c r="H19" i="3"/>
  <c r="I19" i="3"/>
  <c r="H20" i="3"/>
  <c r="I20" i="3"/>
  <c r="H21" i="3"/>
  <c r="I21" i="3"/>
  <c r="H22" i="3"/>
  <c r="I22" i="3"/>
  <c r="H23" i="3"/>
  <c r="I23" i="3"/>
  <c r="N50" i="4"/>
  <c r="O50" i="4"/>
  <c r="N51" i="4"/>
  <c r="O51" i="4"/>
  <c r="N52" i="4"/>
  <c r="O52" i="4"/>
  <c r="N53" i="4"/>
  <c r="O53" i="4"/>
  <c r="N54" i="4"/>
  <c r="O54" i="4"/>
  <c r="D3" i="5"/>
  <c r="E3" i="5" s="1"/>
  <c r="D4" i="5"/>
  <c r="E4" i="5" s="1"/>
  <c r="D5" i="5"/>
  <c r="E5" i="5" s="1"/>
  <c r="D6" i="5"/>
  <c r="E6" i="5" s="1"/>
  <c r="D7" i="5"/>
  <c r="E7" i="5" s="1"/>
  <c r="L4" i="8"/>
  <c r="M4" i="8" s="1"/>
  <c r="C10" i="8"/>
  <c r="D10" i="8"/>
  <c r="E10" i="8"/>
  <c r="F10" i="8"/>
  <c r="G10" i="8"/>
  <c r="H10" i="8"/>
  <c r="I10" i="8"/>
  <c r="J10" i="8"/>
  <c r="C11" i="8"/>
  <c r="D11" i="8"/>
  <c r="E11" i="8"/>
  <c r="F11" i="8"/>
  <c r="G11" i="8"/>
  <c r="H11" i="8"/>
  <c r="I11" i="8"/>
  <c r="J11" i="8"/>
  <c r="C12" i="8"/>
  <c r="E12" i="8"/>
  <c r="F12" i="8"/>
  <c r="G12" i="8"/>
  <c r="H12" i="8"/>
  <c r="I12" i="8"/>
  <c r="J12" i="8"/>
  <c r="C13" i="8"/>
  <c r="D13" i="8"/>
  <c r="F13" i="8"/>
  <c r="G13" i="8"/>
  <c r="H13" i="8"/>
  <c r="I13" i="8"/>
  <c r="J13" i="8"/>
  <c r="D16" i="18"/>
  <c r="D18" i="18"/>
  <c r="D23" i="18"/>
  <c r="D25" i="18"/>
  <c r="D26" i="18"/>
  <c r="D31" i="18"/>
  <c r="D33" i="18"/>
  <c r="D34" i="18"/>
  <c r="D35" i="18"/>
  <c r="D39" i="18"/>
  <c r="D40" i="18"/>
  <c r="D42" i="18"/>
  <c r="D43" i="18"/>
  <c r="G18" i="3"/>
  <c r="G20" i="3"/>
  <c r="G22" i="3"/>
  <c r="L5" i="8"/>
  <c r="K6" i="8"/>
  <c r="L7" i="8"/>
  <c r="K8" i="8"/>
  <c r="E13" i="8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D101" i="15"/>
  <c r="D102" i="15"/>
  <c r="D103" i="15"/>
  <c r="D104" i="15"/>
  <c r="D105" i="15"/>
  <c r="D106" i="15"/>
  <c r="D107" i="15"/>
  <c r="D108" i="15"/>
  <c r="D109" i="15"/>
  <c r="D110" i="15"/>
  <c r="D111" i="15"/>
  <c r="D112" i="15"/>
  <c r="D113" i="15"/>
  <c r="D114" i="15"/>
  <c r="D115" i="15"/>
  <c r="D116" i="15"/>
  <c r="D117" i="15"/>
  <c r="G17" i="3"/>
  <c r="G19" i="3"/>
  <c r="G21" i="3"/>
  <c r="G23" i="3"/>
  <c r="K5" i="8"/>
  <c r="K10" i="8" s="1"/>
  <c r="L6" i="8"/>
  <c r="M6" i="8" s="1"/>
  <c r="K7" i="8"/>
  <c r="K12" i="8" s="1"/>
  <c r="L8" i="8"/>
  <c r="M8" i="8" s="1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87" i="15"/>
  <c r="E88" i="15"/>
  <c r="E89" i="15"/>
  <c r="E90" i="15"/>
  <c r="E91" i="15"/>
  <c r="E92" i="15"/>
  <c r="E93" i="15"/>
  <c r="E94" i="15"/>
  <c r="E95" i="15"/>
  <c r="E96" i="15"/>
  <c r="E97" i="15"/>
  <c r="E98" i="15"/>
  <c r="E99" i="15"/>
  <c r="E100" i="15"/>
  <c r="E101" i="15"/>
  <c r="E102" i="15"/>
  <c r="E103" i="15"/>
  <c r="E104" i="15"/>
  <c r="E105" i="15"/>
  <c r="E106" i="15"/>
  <c r="E107" i="15"/>
  <c r="E108" i="15"/>
  <c r="E109" i="15"/>
  <c r="E110" i="15"/>
  <c r="E111" i="15"/>
  <c r="E112" i="15"/>
  <c r="E113" i="15"/>
  <c r="E114" i="15"/>
  <c r="E115" i="15"/>
  <c r="E116" i="15"/>
  <c r="E117" i="15"/>
  <c r="D118" i="15"/>
  <c r="D119" i="15"/>
  <c r="D120" i="15"/>
  <c r="D121" i="15"/>
  <c r="D122" i="15"/>
  <c r="D123" i="15"/>
  <c r="D124" i="15"/>
  <c r="D125" i="15"/>
  <c r="D126" i="15"/>
  <c r="D127" i="15"/>
  <c r="D128" i="15"/>
  <c r="D129" i="15"/>
  <c r="D130" i="15"/>
  <c r="D131" i="15"/>
  <c r="D132" i="15"/>
  <c r="D133" i="15"/>
  <c r="D134" i="15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D150" i="15"/>
  <c r="D151" i="15"/>
  <c r="D152" i="15"/>
  <c r="D153" i="15"/>
  <c r="D154" i="15"/>
  <c r="D155" i="15"/>
  <c r="D156" i="15"/>
  <c r="D157" i="15"/>
  <c r="D158" i="15"/>
  <c r="D159" i="15"/>
  <c r="D160" i="15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D173" i="15"/>
  <c r="D174" i="15"/>
  <c r="D175" i="15"/>
  <c r="D176" i="15"/>
  <c r="D177" i="15"/>
  <c r="D178" i="15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2" i="15"/>
  <c r="D193" i="15"/>
  <c r="D194" i="15"/>
  <c r="D195" i="15"/>
  <c r="D196" i="15"/>
  <c r="D197" i="15"/>
  <c r="D198" i="15"/>
  <c r="D199" i="15"/>
  <c r="D200" i="15"/>
  <c r="D201" i="15"/>
  <c r="D202" i="15"/>
  <c r="D203" i="15"/>
  <c r="D204" i="15"/>
  <c r="D205" i="15"/>
  <c r="D206" i="15"/>
  <c r="D207" i="15"/>
  <c r="D208" i="15"/>
  <c r="D209" i="15"/>
  <c r="D210" i="15"/>
  <c r="D211" i="15"/>
  <c r="D212" i="15"/>
  <c r="D213" i="15"/>
  <c r="D214" i="15"/>
  <c r="D215" i="15"/>
  <c r="D216" i="15"/>
  <c r="D217" i="15"/>
  <c r="D218" i="15"/>
  <c r="D219" i="15"/>
  <c r="D220" i="15"/>
  <c r="D221" i="15"/>
  <c r="D222" i="15"/>
  <c r="D223" i="15"/>
  <c r="D224" i="15"/>
  <c r="D225" i="15"/>
  <c r="D226" i="15"/>
  <c r="D227" i="15"/>
  <c r="D228" i="15"/>
  <c r="D229" i="15"/>
  <c r="D230" i="15"/>
  <c r="G236" i="15"/>
  <c r="J237" i="15" s="1"/>
  <c r="D231" i="15"/>
  <c r="E118" i="15"/>
  <c r="E119" i="15"/>
  <c r="E120" i="15"/>
  <c r="E121" i="15"/>
  <c r="E122" i="15"/>
  <c r="E123" i="15"/>
  <c r="E124" i="15"/>
  <c r="E125" i="15"/>
  <c r="E126" i="15"/>
  <c r="E127" i="15"/>
  <c r="E128" i="15"/>
  <c r="E129" i="15"/>
  <c r="E130" i="15"/>
  <c r="E131" i="15"/>
  <c r="E132" i="15"/>
  <c r="E133" i="15"/>
  <c r="E134" i="15"/>
  <c r="E135" i="15"/>
  <c r="E136" i="15"/>
  <c r="E137" i="15"/>
  <c r="E138" i="15"/>
  <c r="E139" i="15"/>
  <c r="E140" i="15"/>
  <c r="E141" i="15"/>
  <c r="E142" i="15"/>
  <c r="E143" i="15"/>
  <c r="E144" i="15"/>
  <c r="E145" i="15"/>
  <c r="E146" i="15"/>
  <c r="E147" i="15"/>
  <c r="E148" i="15"/>
  <c r="E149" i="15"/>
  <c r="E150" i="15"/>
  <c r="E151" i="15"/>
  <c r="E152" i="15"/>
  <c r="E153" i="15"/>
  <c r="E154" i="15"/>
  <c r="E155" i="15"/>
  <c r="E156" i="15"/>
  <c r="E157" i="15"/>
  <c r="E158" i="15"/>
  <c r="E159" i="15"/>
  <c r="E160" i="15"/>
  <c r="E161" i="15"/>
  <c r="E162" i="15"/>
  <c r="E163" i="15"/>
  <c r="E164" i="15"/>
  <c r="E165" i="15"/>
  <c r="E166" i="15"/>
  <c r="E167" i="15"/>
  <c r="E168" i="15"/>
  <c r="E169" i="15"/>
  <c r="E170" i="15"/>
  <c r="E171" i="15"/>
  <c r="E172" i="15"/>
  <c r="E173" i="15"/>
  <c r="E174" i="15"/>
  <c r="E175" i="15"/>
  <c r="E176" i="15"/>
  <c r="E177" i="15"/>
  <c r="E178" i="15"/>
  <c r="E179" i="15"/>
  <c r="E180" i="15"/>
  <c r="E181" i="15"/>
  <c r="E182" i="15"/>
  <c r="E183" i="15"/>
  <c r="E184" i="15"/>
  <c r="E185" i="15"/>
  <c r="E186" i="15"/>
  <c r="E187" i="15"/>
  <c r="E188" i="15"/>
  <c r="E189" i="15"/>
  <c r="E190" i="15"/>
  <c r="E191" i="15"/>
  <c r="E192" i="15"/>
  <c r="E193" i="15"/>
  <c r="E194" i="15"/>
  <c r="E195" i="15"/>
  <c r="E196" i="15"/>
  <c r="E197" i="15"/>
  <c r="E198" i="15"/>
  <c r="E199" i="15"/>
  <c r="E200" i="15"/>
  <c r="E201" i="15"/>
  <c r="E202" i="15"/>
  <c r="E203" i="15"/>
  <c r="E204" i="15"/>
  <c r="E205" i="15"/>
  <c r="E206" i="15"/>
  <c r="E207" i="15"/>
  <c r="E208" i="15"/>
  <c r="E209" i="15"/>
  <c r="E210" i="15"/>
  <c r="E211" i="15"/>
  <c r="E212" i="15"/>
  <c r="E213" i="15"/>
  <c r="E214" i="15"/>
  <c r="E215" i="15"/>
  <c r="E216" i="15"/>
  <c r="E217" i="15"/>
  <c r="E218" i="15"/>
  <c r="E219" i="15"/>
  <c r="E220" i="15"/>
  <c r="E221" i="15"/>
  <c r="E222" i="15"/>
  <c r="E223" i="15"/>
  <c r="E224" i="15"/>
  <c r="E225" i="15"/>
  <c r="E226" i="15"/>
  <c r="E227" i="15"/>
  <c r="E228" i="15"/>
  <c r="E229" i="15"/>
  <c r="E230" i="15"/>
  <c r="H236" i="15"/>
  <c r="K237" i="15" s="1"/>
  <c r="E231" i="15"/>
  <c r="D232" i="15"/>
  <c r="D233" i="15"/>
  <c r="D234" i="15"/>
  <c r="D235" i="15"/>
  <c r="D236" i="15"/>
  <c r="D237" i="15"/>
  <c r="D238" i="15"/>
  <c r="D239" i="15"/>
  <c r="D240" i="15"/>
  <c r="D241" i="15"/>
  <c r="D242" i="15"/>
  <c r="D243" i="15"/>
  <c r="D244" i="15"/>
  <c r="D245" i="15"/>
  <c r="D246" i="15"/>
  <c r="D247" i="15"/>
  <c r="D248" i="15"/>
  <c r="D249" i="15"/>
  <c r="D250" i="15"/>
  <c r="D251" i="15"/>
  <c r="D252" i="15"/>
  <c r="D253" i="15"/>
  <c r="D254" i="15"/>
  <c r="D255" i="15"/>
  <c r="D256" i="15"/>
  <c r="D257" i="15"/>
  <c r="D258" i="15"/>
  <c r="D259" i="15"/>
  <c r="D260" i="15"/>
  <c r="D261" i="15"/>
  <c r="D262" i="15"/>
  <c r="D263" i="15"/>
  <c r="D264" i="15"/>
  <c r="D265" i="15"/>
  <c r="D266" i="15"/>
  <c r="D267" i="15"/>
  <c r="D268" i="15"/>
  <c r="D269" i="15"/>
  <c r="D270" i="15"/>
  <c r="D271" i="15"/>
  <c r="D272" i="15"/>
  <c r="D273" i="15"/>
  <c r="D274" i="15"/>
  <c r="D275" i="15"/>
  <c r="D276" i="15"/>
  <c r="D277" i="15"/>
  <c r="D278" i="15"/>
  <c r="D279" i="15"/>
  <c r="D280" i="15"/>
  <c r="D281" i="15"/>
  <c r="D282" i="15"/>
  <c r="E232" i="15"/>
  <c r="E233" i="15"/>
  <c r="E234" i="15"/>
  <c r="E235" i="15"/>
  <c r="E236" i="15"/>
  <c r="E237" i="15"/>
  <c r="E238" i="15"/>
  <c r="E239" i="15"/>
  <c r="E240" i="15"/>
  <c r="E241" i="15"/>
  <c r="E242" i="15"/>
  <c r="E243" i="15"/>
  <c r="E244" i="15"/>
  <c r="E245" i="15"/>
  <c r="E246" i="15"/>
  <c r="E247" i="15"/>
  <c r="E248" i="15"/>
  <c r="E249" i="15"/>
  <c r="E250" i="15"/>
  <c r="E251" i="15"/>
  <c r="E252" i="15"/>
  <c r="E253" i="15"/>
  <c r="E254" i="15"/>
  <c r="E255" i="15"/>
  <c r="E256" i="15"/>
  <c r="E257" i="15"/>
  <c r="E258" i="15"/>
  <c r="E259" i="15"/>
  <c r="E260" i="15"/>
  <c r="E261" i="15"/>
  <c r="E262" i="15"/>
  <c r="E263" i="15"/>
  <c r="E264" i="15"/>
  <c r="E265" i="15"/>
  <c r="E266" i="15"/>
  <c r="E267" i="15"/>
  <c r="E268" i="15"/>
  <c r="E269" i="15"/>
  <c r="E270" i="15"/>
  <c r="E271" i="15"/>
  <c r="E272" i="15"/>
  <c r="E273" i="15"/>
  <c r="E274" i="15"/>
  <c r="E275" i="15"/>
  <c r="E276" i="15"/>
  <c r="E277" i="15"/>
  <c r="E278" i="15"/>
  <c r="E279" i="15"/>
  <c r="E280" i="15"/>
  <c r="E281" i="15"/>
  <c r="E282" i="15"/>
  <c r="D3" i="21"/>
  <c r="E3" i="21" s="1"/>
  <c r="D5" i="21"/>
  <c r="E5" i="21" s="1"/>
  <c r="D7" i="21"/>
  <c r="E7" i="21" s="1"/>
  <c r="D9" i="21"/>
  <c r="E9" i="21" s="1"/>
  <c r="D11" i="21"/>
  <c r="E11" i="21" s="1"/>
  <c r="D13" i="21"/>
  <c r="E13" i="21" s="1"/>
  <c r="D16" i="21"/>
  <c r="E16" i="21" s="1"/>
  <c r="D18" i="21"/>
  <c r="E18" i="21" s="1"/>
  <c r="D20" i="21"/>
  <c r="E20" i="21" s="1"/>
  <c r="D22" i="21"/>
  <c r="E22" i="21" s="1"/>
  <c r="D24" i="21"/>
  <c r="E24" i="21" s="1"/>
  <c r="D26" i="21"/>
  <c r="E26" i="21" s="1"/>
  <c r="D28" i="21"/>
  <c r="E28" i="21" s="1"/>
  <c r="D30" i="21"/>
  <c r="E30" i="21" s="1"/>
  <c r="G31" i="21"/>
  <c r="D31" i="21"/>
  <c r="E31" i="21" s="1"/>
  <c r="D4" i="21"/>
  <c r="E4" i="21" s="1"/>
  <c r="D6" i="21"/>
  <c r="E6" i="21" s="1"/>
  <c r="D8" i="21"/>
  <c r="E8" i="21" s="1"/>
  <c r="D10" i="21"/>
  <c r="E10" i="21" s="1"/>
  <c r="D12" i="21"/>
  <c r="E12" i="21" s="1"/>
  <c r="D14" i="21"/>
  <c r="E14" i="21" s="1"/>
  <c r="D17" i="21"/>
  <c r="E17" i="21" s="1"/>
  <c r="D19" i="21"/>
  <c r="E19" i="21" s="1"/>
  <c r="D21" i="21"/>
  <c r="E21" i="21" s="1"/>
  <c r="D23" i="21"/>
  <c r="E23" i="21" s="1"/>
  <c r="D25" i="21"/>
  <c r="E25" i="21" s="1"/>
  <c r="D27" i="21"/>
  <c r="E27" i="21" s="1"/>
  <c r="D29" i="21"/>
  <c r="E29" i="21" s="1"/>
  <c r="D32" i="21"/>
  <c r="E32" i="21" s="1"/>
  <c r="D33" i="21"/>
  <c r="E33" i="21" s="1"/>
  <c r="M7" i="8" l="1"/>
  <c r="M5" i="8"/>
  <c r="B3" i="25"/>
  <c r="O8" i="8"/>
  <c r="K13" i="8"/>
  <c r="K11" i="8"/>
  <c r="K236" i="15"/>
  <c r="J236" i="15"/>
  <c r="L13" i="8"/>
  <c r="P8" i="8"/>
  <c r="L11" i="8"/>
  <c r="M12" i="8"/>
  <c r="L12" i="8"/>
  <c r="M10" i="8"/>
  <c r="L10" i="8"/>
  <c r="I5" i="25" l="1"/>
  <c r="I4" i="25"/>
  <c r="I3" i="25"/>
  <c r="M11" i="8"/>
  <c r="M13" i="8"/>
</calcChain>
</file>

<file path=xl/sharedStrings.xml><?xml version="1.0" encoding="utf-8"?>
<sst xmlns="http://schemas.openxmlformats.org/spreadsheetml/2006/main" count="2416" uniqueCount="1026">
  <si>
    <t xml:space="preserve">Gràfic I-3.1. </t>
  </si>
  <si>
    <t>Gràfic I-3.2.</t>
  </si>
  <si>
    <t xml:space="preserve">Quadre I-3.1. </t>
  </si>
  <si>
    <t xml:space="preserve">Gràfic I-3.3. </t>
  </si>
  <si>
    <t xml:space="preserve">Quadre I-3.2. </t>
  </si>
  <si>
    <t xml:space="preserve">Quadre I-3.3. </t>
  </si>
  <si>
    <t xml:space="preserve">Quadre I-3.4. </t>
  </si>
  <si>
    <t xml:space="preserve">Quadre I-3.5. </t>
  </si>
  <si>
    <t xml:space="preserve">Quadre I-3.6. </t>
  </si>
  <si>
    <t xml:space="preserve">Quadre I-3.7. </t>
  </si>
  <si>
    <t xml:space="preserve">Quadre I-3.8. </t>
  </si>
  <si>
    <t xml:space="preserve">Quadre IA-3.2. </t>
  </si>
  <si>
    <t>Quadre IA-3.3</t>
  </si>
  <si>
    <t>Gràfic IA-3.1.</t>
  </si>
  <si>
    <t xml:space="preserve">Gràfic IA-3.2. </t>
  </si>
  <si>
    <t xml:space="preserve">Gràfic IA-3.3. </t>
  </si>
  <si>
    <t xml:space="preserve">Gràfic IA-3.4. </t>
  </si>
  <si>
    <t xml:space="preserve">Quadre IA-3.6. </t>
  </si>
  <si>
    <t xml:space="preserve">Quadre IA-3.7. </t>
  </si>
  <si>
    <t xml:space="preserve">Quadre IA-3.8. </t>
  </si>
  <si>
    <t>Pes de la indústria en el VAB balear</t>
  </si>
  <si>
    <t>Pes de la indústria en l'ocupació balear</t>
  </si>
  <si>
    <t>Ocupados por periodo, sexo y sector económico (CNAE-09).</t>
  </si>
  <si>
    <t>Valor del producto interior bruto (PIB) a precios de mercado por año y rama de actividad.</t>
  </si>
  <si>
    <t xml:space="preserve">  Economía &gt; Trabajo</t>
  </si>
  <si>
    <t>Unidad de medida: Miles de personas</t>
  </si>
  <si>
    <t>Unidad de medida: Según datos</t>
  </si>
  <si>
    <t>Periodo de referencia: Desde 2002 primer trimestre a 2020 cuarto trimestre</t>
  </si>
  <si>
    <t>Última actualitzación: 20210128 10:11</t>
  </si>
  <si>
    <t>https://ibestat.caib.es/ibestat/estadistiques/1a023ac3-f6cb-4dac-83d1-a162da1a4f6f/73611186-a182-48ac-be13-2bdb60b821d5/es/I302033_0330.px</t>
  </si>
  <si>
    <t>Ambos sexos</t>
  </si>
  <si>
    <t>Industrias extractivas; industria manufacturera; suministro de energía eléctrica, gas, vapor y aire acondicionado; suministro de agua, actividades de saneamiento, gestión de residuos y descontaminación</t>
  </si>
  <si>
    <t>Valor Añadido Bruto Total</t>
  </si>
  <si>
    <t>Total</t>
  </si>
  <si>
    <t>Industria</t>
  </si>
  <si>
    <t>Peso L indus</t>
  </si>
  <si>
    <t>Valor</t>
  </si>
  <si>
    <t>Variación interanual</t>
  </si>
  <si>
    <t>Peso VAB i</t>
  </si>
  <si>
    <t>2015</t>
  </si>
  <si>
    <t>2016</t>
  </si>
  <si>
    <t>Notas:</t>
  </si>
  <si>
    <t>Precios corrientes</t>
  </si>
  <si>
    <t>1. (..) Dato no disponible.</t>
  </si>
  <si>
    <t>1. (.) Categoría no aplicable.</t>
  </si>
  <si>
    <t>2. (P) Estimación provisional.</t>
  </si>
  <si>
    <t>2. Cambio metodológico en 2005.</t>
  </si>
  <si>
    <t>3. (A) Estimación avance.</t>
  </si>
  <si>
    <t>4. (1ªE) Primera estimación.</t>
  </si>
  <si>
    <t>5. Las ramas de actividad se han constituido siguiendo la clasificación CNAE-2009.</t>
  </si>
  <si>
    <t>Fuente:Institut d'Estadística de les Illes Balears (Ibestat) a partir de datos del Instituto Nacional de Estadística (INE). España (CC BY 3.0)</t>
  </si>
  <si>
    <t>Unidad de medida (Variación interanual): Porcentaje</t>
  </si>
  <si>
    <t>Institut d'Estadística de les Illes Balears (Ibestat) Teléfono: +34 971 176 511 Correo electrónico: info@ibestat.caib.es http://www.ibestat.cat</t>
  </si>
  <si>
    <t>Unidad de medida (Valor): Miles de euros</t>
  </si>
  <si>
    <t>Fuente:Institut d'Estadística de les Illes Balears (Ibestat) a partir de datos del INE. España (CC BY 3.0)</t>
  </si>
  <si>
    <t>Institut d'Estadística de les Illes Balears (Ibestat) Teléfono: +34 971 784 575 Correo electrónico: info@ibestat.caib.es http://www.ibestat.cat</t>
  </si>
  <si>
    <t>2008T1</t>
  </si>
  <si>
    <t>2008T2</t>
  </si>
  <si>
    <t>2009T1</t>
  </si>
  <si>
    <t>Primer semestre</t>
  </si>
  <si>
    <t>2009T2</t>
  </si>
  <si>
    <t>total</t>
  </si>
  <si>
    <t>industria</t>
  </si>
  <si>
    <t>peso</t>
  </si>
  <si>
    <t>crec t</t>
  </si>
  <si>
    <t>crec i</t>
  </si>
  <si>
    <t>2010T1</t>
  </si>
  <si>
    <t>2010T2</t>
  </si>
  <si>
    <t>2011T1</t>
  </si>
  <si>
    <t>2011T2</t>
  </si>
  <si>
    <t>2013T1</t>
  </si>
  <si>
    <t>2013T2</t>
  </si>
  <si>
    <t>2014T1</t>
  </si>
  <si>
    <t>2014T2</t>
  </si>
  <si>
    <t>2015T1</t>
  </si>
  <si>
    <t>Gris en 2020 (-5,96%)sigue en negativo sobre un mal resultado en 2019 (-16,65%)</t>
  </si>
  <si>
    <t>2015T2</t>
  </si>
  <si>
    <t>2016T1</t>
  </si>
  <si>
    <t>2016T2</t>
  </si>
  <si>
    <t>2017T1</t>
  </si>
  <si>
    <t>2017T2</t>
  </si>
  <si>
    <t>2018T1</t>
  </si>
  <si>
    <t>2018T2</t>
  </si>
  <si>
    <t>2019T1</t>
  </si>
  <si>
    <t>2019T2</t>
  </si>
  <si>
    <t>2020T1</t>
  </si>
  <si>
    <t>2020T2</t>
  </si>
  <si>
    <t>Illes Balears</t>
  </si>
  <si>
    <t>Espanya</t>
  </si>
  <si>
    <t>https://www.ine.es/jaxiT3/Datos.htm?t=26061</t>
  </si>
  <si>
    <t>Ver excel datos desarrollados</t>
  </si>
  <si>
    <t>Índice de Producción Industrial. (base 2015)</t>
  </si>
  <si>
    <t>General y por destino económico de los bienes. Nacional y Comunidades Autónomas.</t>
  </si>
  <si>
    <t>Unidades: Índice</t>
  </si>
  <si>
    <t xml:space="preserve"> </t>
  </si>
  <si>
    <t>Media en lo que va de año</t>
  </si>
  <si>
    <t>Total Nacional</t>
  </si>
  <si>
    <t>04 Balears, Illes</t>
  </si>
  <si>
    <t>Total industria</t>
  </si>
  <si>
    <t xml:space="preserve">    2016M12</t>
  </si>
  <si>
    <t xml:space="preserve">    2017M12</t>
  </si>
  <si>
    <t xml:space="preserve">    2018M12</t>
  </si>
  <si>
    <t xml:space="preserve">    2019M12</t>
  </si>
  <si>
    <t xml:space="preserve">    2020M12</t>
  </si>
  <si>
    <t>Para Comunidades Autónomas no se dispone de datos anteriores al 2002</t>
  </si>
  <si>
    <t>Font: INE</t>
  </si>
  <si>
    <t xml:space="preserve">Fuente: </t>
  </si>
  <si>
    <t>Instituto Nacional de Estadística</t>
  </si>
  <si>
    <t>Unidades:   Índice,   Tasas</t>
  </si>
  <si>
    <t>Índice</t>
  </si>
  <si>
    <t>Índice general</t>
  </si>
  <si>
    <t xml:space="preserve">Total Nacional </t>
  </si>
  <si>
    <t>2003M01</t>
  </si>
  <si>
    <t>2003M02</t>
  </si>
  <si>
    <t>2003M03</t>
  </si>
  <si>
    <t>2003M04</t>
  </si>
  <si>
    <t>2003M05</t>
  </si>
  <si>
    <t>2003M06</t>
  </si>
  <si>
    <t>2003M07</t>
  </si>
  <si>
    <t>2003M08</t>
  </si>
  <si>
    <t>2003M09</t>
  </si>
  <si>
    <t>2003M10</t>
  </si>
  <si>
    <t>2003M11</t>
  </si>
  <si>
    <t>2003M12</t>
  </si>
  <si>
    <t>2004M01</t>
  </si>
  <si>
    <t>2004M02</t>
  </si>
  <si>
    <t>2004M03</t>
  </si>
  <si>
    <t>2004M04</t>
  </si>
  <si>
    <t>2004M05</t>
  </si>
  <si>
    <t>2004M06</t>
  </si>
  <si>
    <t>2004M07</t>
  </si>
  <si>
    <t>2004M08</t>
  </si>
  <si>
    <t>2004M09</t>
  </si>
  <si>
    <t>2004M10</t>
  </si>
  <si>
    <t>IPI enero a marzo</t>
  </si>
  <si>
    <t>2004M11</t>
  </si>
  <si>
    <t>2004M12</t>
  </si>
  <si>
    <t>2005M01</t>
  </si>
  <si>
    <t>2005M02</t>
  </si>
  <si>
    <t>2005M03</t>
  </si>
  <si>
    <t>2005M04</t>
  </si>
  <si>
    <t>2005M05</t>
  </si>
  <si>
    <t>2005M06</t>
  </si>
  <si>
    <t>2005M07</t>
  </si>
  <si>
    <t>2005M08</t>
  </si>
  <si>
    <t>2005M09</t>
  </si>
  <si>
    <t>2005M10</t>
  </si>
  <si>
    <t>2005M11</t>
  </si>
  <si>
    <t>2005M12</t>
  </si>
  <si>
    <t>2006M01</t>
  </si>
  <si>
    <t>2006M02</t>
  </si>
  <si>
    <t>2006M03</t>
  </si>
  <si>
    <t>2006M04</t>
  </si>
  <si>
    <t>2006M05</t>
  </si>
  <si>
    <t>2006M06</t>
  </si>
  <si>
    <t>2006M07</t>
  </si>
  <si>
    <t>2006M08</t>
  </si>
  <si>
    <t>2006M09</t>
  </si>
  <si>
    <t>2006M10</t>
  </si>
  <si>
    <t>2006M11</t>
  </si>
  <si>
    <t>2006M12</t>
  </si>
  <si>
    <t>2007M01</t>
  </si>
  <si>
    <t>2007M02</t>
  </si>
  <si>
    <t>2007M03</t>
  </si>
  <si>
    <t>2007M04</t>
  </si>
  <si>
    <t>2007M05</t>
  </si>
  <si>
    <t>2007M06</t>
  </si>
  <si>
    <t>2007M07</t>
  </si>
  <si>
    <t>2007M08</t>
  </si>
  <si>
    <t>2007M09</t>
  </si>
  <si>
    <t>2007M10</t>
  </si>
  <si>
    <t>2007M11</t>
  </si>
  <si>
    <t>2007M12</t>
  </si>
  <si>
    <t>2008M01</t>
  </si>
  <si>
    <t>2008M02</t>
  </si>
  <si>
    <t>2008M03</t>
  </si>
  <si>
    <t>2008M04</t>
  </si>
  <si>
    <t>2008M05</t>
  </si>
  <si>
    <t>2008M06</t>
  </si>
  <si>
    <t>2008M07</t>
  </si>
  <si>
    <t>2008M08</t>
  </si>
  <si>
    <t>2008M09</t>
  </si>
  <si>
    <t>2008M10</t>
  </si>
  <si>
    <t>2008M11</t>
  </si>
  <si>
    <t>2008M12</t>
  </si>
  <si>
    <t>2009M01</t>
  </si>
  <si>
    <t>2009M02</t>
  </si>
  <si>
    <t>2009M03</t>
  </si>
  <si>
    <t>2009M04</t>
  </si>
  <si>
    <t>2009M05</t>
  </si>
  <si>
    <t>2009M06</t>
  </si>
  <si>
    <t>2009M07</t>
  </si>
  <si>
    <t>2009M08</t>
  </si>
  <si>
    <t>2009M09</t>
  </si>
  <si>
    <t>2009M10</t>
  </si>
  <si>
    <t>2009M11</t>
  </si>
  <si>
    <t>2009M12</t>
  </si>
  <si>
    <t>2010M01</t>
  </si>
  <si>
    <t>2010M02</t>
  </si>
  <si>
    <t>2010M03</t>
  </si>
  <si>
    <t>2010M04</t>
  </si>
  <si>
    <t>2010M05</t>
  </si>
  <si>
    <t>2010M06</t>
  </si>
  <si>
    <t>2010M07</t>
  </si>
  <si>
    <t>2010M08</t>
  </si>
  <si>
    <t>2010M09</t>
  </si>
  <si>
    <t>2010M10</t>
  </si>
  <si>
    <t>2010M11</t>
  </si>
  <si>
    <t>2010M12</t>
  </si>
  <si>
    <t>2011M01</t>
  </si>
  <si>
    <t>2011M02</t>
  </si>
  <si>
    <t>2011M03</t>
  </si>
  <si>
    <t>2011M04</t>
  </si>
  <si>
    <t>2011M05</t>
  </si>
  <si>
    <t>2011M06</t>
  </si>
  <si>
    <t>2011M07</t>
  </si>
  <si>
    <t>2011M08</t>
  </si>
  <si>
    <t>2011M09</t>
  </si>
  <si>
    <t>2011M10</t>
  </si>
  <si>
    <t>2011M11</t>
  </si>
  <si>
    <t>2011M12</t>
  </si>
  <si>
    <t>2012M01</t>
  </si>
  <si>
    <t>2012M02</t>
  </si>
  <si>
    <t>2012M03</t>
  </si>
  <si>
    <t>2012M04</t>
  </si>
  <si>
    <t>2012M05</t>
  </si>
  <si>
    <t>2012M06</t>
  </si>
  <si>
    <t>2012M07</t>
  </si>
  <si>
    <t>2012M08</t>
  </si>
  <si>
    <t>2012M09</t>
  </si>
  <si>
    <t>2012M10</t>
  </si>
  <si>
    <t>2012M11</t>
  </si>
  <si>
    <t>2012M12</t>
  </si>
  <si>
    <t>2013M01</t>
  </si>
  <si>
    <t>2013M02</t>
  </si>
  <si>
    <t>2013M03</t>
  </si>
  <si>
    <t>2013M04</t>
  </si>
  <si>
    <t>2013M05</t>
  </si>
  <si>
    <t>2013M06</t>
  </si>
  <si>
    <t>2013M07</t>
  </si>
  <si>
    <t>2013M08</t>
  </si>
  <si>
    <t>2013M09</t>
  </si>
  <si>
    <t>2013M10</t>
  </si>
  <si>
    <t>2013M11</t>
  </si>
  <si>
    <t>2013M12</t>
  </si>
  <si>
    <t>2014M01</t>
  </si>
  <si>
    <t>2014M02</t>
  </si>
  <si>
    <t>2014M03</t>
  </si>
  <si>
    <t>2014M04</t>
  </si>
  <si>
    <t>2014M05</t>
  </si>
  <si>
    <t>2014M06</t>
  </si>
  <si>
    <t>2014M07</t>
  </si>
  <si>
    <t>2014M08</t>
  </si>
  <si>
    <t>2014M09</t>
  </si>
  <si>
    <t>2014M10</t>
  </si>
  <si>
    <t>2014M11</t>
  </si>
  <si>
    <t>2014M12</t>
  </si>
  <si>
    <t>2015M01</t>
  </si>
  <si>
    <t>2015M02</t>
  </si>
  <si>
    <t>2015M03</t>
  </si>
  <si>
    <t>2015M04</t>
  </si>
  <si>
    <t>2015M05</t>
  </si>
  <si>
    <t>2015M06</t>
  </si>
  <si>
    <t>2015M07</t>
  </si>
  <si>
    <t>2015M08</t>
  </si>
  <si>
    <t>2015M09</t>
  </si>
  <si>
    <t>2015M10</t>
  </si>
  <si>
    <t>2015M11</t>
  </si>
  <si>
    <t>2015M12</t>
  </si>
  <si>
    <t>2016M01</t>
  </si>
  <si>
    <t>2016M02</t>
  </si>
  <si>
    <t>2016M03</t>
  </si>
  <si>
    <t>2016M04</t>
  </si>
  <si>
    <t>2016M05</t>
  </si>
  <si>
    <t>2016M06</t>
  </si>
  <si>
    <t>2016M07</t>
  </si>
  <si>
    <t>2016M08</t>
  </si>
  <si>
    <t>2016M09</t>
  </si>
  <si>
    <t>2016M10</t>
  </si>
  <si>
    <t>2016M11</t>
  </si>
  <si>
    <t>2016M12</t>
  </si>
  <si>
    <t>2017M01</t>
  </si>
  <si>
    <t>2017M02</t>
  </si>
  <si>
    <t>2017M03</t>
  </si>
  <si>
    <t>2017M04</t>
  </si>
  <si>
    <t>2017M05</t>
  </si>
  <si>
    <t>2017M06</t>
  </si>
  <si>
    <t>2017M07</t>
  </si>
  <si>
    <t>2017M08</t>
  </si>
  <si>
    <t>2017M09</t>
  </si>
  <si>
    <t>2017M10</t>
  </si>
  <si>
    <t>2017M11</t>
  </si>
  <si>
    <t>2017M12</t>
  </si>
  <si>
    <t>2018M01</t>
  </si>
  <si>
    <t>2018M02</t>
  </si>
  <si>
    <t>2018M03</t>
  </si>
  <si>
    <t>2018M04</t>
  </si>
  <si>
    <t>2018M05</t>
  </si>
  <si>
    <t>2018M06</t>
  </si>
  <si>
    <t>2018M07</t>
  </si>
  <si>
    <t>2018M08</t>
  </si>
  <si>
    <t>2018M09</t>
  </si>
  <si>
    <t>2018M10</t>
  </si>
  <si>
    <t>2018M11</t>
  </si>
  <si>
    <t>2018M12</t>
  </si>
  <si>
    <t>2019M01</t>
  </si>
  <si>
    <t>2019M02</t>
  </si>
  <si>
    <t>2019M03</t>
  </si>
  <si>
    <t>2019M04</t>
  </si>
  <si>
    <t>2019M05</t>
  </si>
  <si>
    <t>2019M06</t>
  </si>
  <si>
    <t>2019M07</t>
  </si>
  <si>
    <t>2019M08</t>
  </si>
  <si>
    <t>2019M09</t>
  </si>
  <si>
    <t>2019M10</t>
  </si>
  <si>
    <t>2019M11</t>
  </si>
  <si>
    <t>2019M12</t>
  </si>
  <si>
    <t>2020M01</t>
  </si>
  <si>
    <t>2020M02</t>
  </si>
  <si>
    <t>2020M03</t>
  </si>
  <si>
    <t xml:space="preserve">B. Indústries extractives </t>
  </si>
  <si>
    <t xml:space="preserve">C. Indústria manufacturera </t>
  </si>
  <si>
    <t xml:space="preserve">D. Subministrament d'energia elèctrica, gas, vapor i aire condicionat </t>
  </si>
  <si>
    <t xml:space="preserve">E. Subministrament d'aigua, activitats de sanejament, gestió de residus i descontaminació </t>
  </si>
  <si>
    <t>Total sector industrial</t>
  </si>
  <si>
    <t>B</t>
  </si>
  <si>
    <t>C eje derecho</t>
  </si>
  <si>
    <t>D</t>
  </si>
  <si>
    <t>E</t>
  </si>
  <si>
    <t>https://www.ine.es/jaxiT3/Datos.htm?t=27071</t>
  </si>
  <si>
    <t>Indice de Precios Industriales. Base 2015. Medias anuales</t>
  </si>
  <si>
    <t>Índices nacionales y por comunidad autónoma: general y por destino económico de los bienes</t>
  </si>
  <si>
    <t>Media anual</t>
  </si>
  <si>
    <t>Nacional</t>
  </si>
  <si>
    <t xml:space="preserve">    2016</t>
  </si>
  <si>
    <t xml:space="preserve">    2017</t>
  </si>
  <si>
    <t xml:space="preserve">    2018</t>
  </si>
  <si>
    <t xml:space="preserve">    2019</t>
  </si>
  <si>
    <t xml:space="preserve">    2020</t>
  </si>
  <si>
    <t>Índice general: Media anual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</si>
  <si>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</si>
  <si>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</si>
  <si>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</si>
  <si>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</si>
  <si>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</si>
  <si>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</si>
  <si>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</si>
  <si>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</si>
  <si>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</si>
  <si>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</si>
  <si>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</si>
  <si>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</si>
  <si>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</si>
  <si>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2017</t>
  </si>
  <si>
    <t>2018</t>
  </si>
  <si>
    <t>2019</t>
  </si>
  <si>
    <t>Índice de Precios Industriales. Base 2015</t>
  </si>
  <si>
    <t>enero</t>
  </si>
  <si>
    <t>2020M04</t>
  </si>
  <si>
    <t>febrero</t>
  </si>
  <si>
    <t>marzo</t>
  </si>
  <si>
    <t>abril</t>
  </si>
  <si>
    <t>Para todas las ramas de actividad, los datos son definitivos tres meses después de su primera publicación</t>
  </si>
  <si>
    <t>Ingressos d'explotació</t>
  </si>
  <si>
    <t>https://ibestat.caib.es/ibestat/estadistiques/a9f2f290-bc16-4c4e-b1eb-65f9d93a64ad/9121165d-5aba-45b1-9836-9dc7c6ace81e/es/I203014_2604.px</t>
  </si>
  <si>
    <t>Volum de negocis</t>
  </si>
  <si>
    <t>Altres ingressos d'explotació</t>
  </si>
  <si>
    <t>Despeses d'explotació</t>
  </si>
  <si>
    <t>Aprovisionaments</t>
  </si>
  <si>
    <t>Despeses de personal</t>
  </si>
  <si>
    <t>Altres despeses d'explotació</t>
  </si>
  <si>
    <t>Amortització de l'immobilitzat</t>
  </si>
  <si>
    <t>Deterioració i resultat per alienacions de l'immobilitzat</t>
  </si>
  <si>
    <t>Altres resultats excepcionals</t>
  </si>
  <si>
    <t>Inversions en actius materials</t>
  </si>
  <si>
    <t>Adquisició d'immobilitzat material</t>
  </si>
  <si>
    <t>Vendes d'immobilitzat material</t>
  </si>
  <si>
    <t>Resultados de explotación por sección, división de actividad y año.</t>
  </si>
  <si>
    <t xml:space="preserve">  Economía &gt; Industria y Energía</t>
  </si>
  <si>
    <t>Unidad de medida: Miles de euros</t>
  </si>
  <si>
    <t>Periodo de referencia: Desde 2016 a 2018</t>
  </si>
  <si>
    <t>Última actualitzación: 20200716 14:03</t>
  </si>
  <si>
    <t>TOTAL SECTOR INDUSTRIAL</t>
  </si>
  <si>
    <t>B. INDUSTRIAS EXTRACTIVAS</t>
  </si>
  <si>
    <t>C. INDUSTRIAS MANUFACTURERAS</t>
  </si>
  <si>
    <t>D. SUMINISTRO DE ENERGÍA ELÉCTRICA, GAS, VAPOR Y AIRE ACONDICIONADO</t>
  </si>
  <si>
    <t>E. SUMINISTRO DE AGUA, ACTIVIDADES DE SANEAMIENTO, GESTIÓN DE RESIDUOS Y DESCONTAMINACIÓN</t>
  </si>
  <si>
    <t>INGRESOS DE EXPLOTACIÓN</t>
  </si>
  <si>
    <t>Volumen de negocios</t>
  </si>
  <si>
    <t>Otros ingresos de explotación</t>
  </si>
  <si>
    <t>GASTOS DE EXPLOTACIÓN</t>
  </si>
  <si>
    <t>Aprovisionamientos</t>
  </si>
  <si>
    <t>Gastos de personal</t>
  </si>
  <si>
    <t>Otros gastos de explotación</t>
  </si>
  <si>
    <t>Amortización del inmovilizado</t>
  </si>
  <si>
    <t>Deterioro y resultado por enajenaciones del inmov.</t>
  </si>
  <si>
    <t>Otros resultados excepcionales</t>
  </si>
  <si>
    <t>INVERSIONES EN ACTIVOS MATERIALES</t>
  </si>
  <si>
    <t>Adquisición de inmovilizado material</t>
  </si>
  <si>
    <t>Ventas de inmovilizado material</t>
  </si>
  <si>
    <t>1. (....) Dato oculto por secreto estadístico</t>
  </si>
  <si>
    <t>2. (.) No procede / Categoría no aplicable</t>
  </si>
  <si>
    <t>3. (..) Dato no disponible</t>
  </si>
  <si>
    <t>4. Por cambios metodológicos los datos de 2016 no son comparables con el año anterior</t>
  </si>
  <si>
    <t>B. Ind. extractiva</t>
  </si>
  <si>
    <t>C. Ind. manufacturera</t>
  </si>
  <si>
    <t>D. Subm. d'energia</t>
  </si>
  <si>
    <t>Total indústria</t>
  </si>
  <si>
    <t>RETA</t>
  </si>
  <si>
    <t>% RETA</t>
  </si>
  <si>
    <t>Valors absoluts</t>
  </si>
  <si>
    <t>% de variació anual</t>
  </si>
  <si>
    <t>https://ibestat.caib.es/ibestat/estadistiques/c6d84018-046c-4e4e-b111-fb2f17416531/1f39cbcb-84a2-4152-828d-62c6cee17a3a/es/E58015_20010.px</t>
  </si>
  <si>
    <t>2020M12</t>
  </si>
  <si>
    <t>https://ibestat.caib.es/ibestat/estadistiques/a9f2f290-bc16-4c4e-b1eb-65f9d93a64ad/36f66d6a-c94b-4064-859a-f9e7b5b5c6a6/es/I203014_2603.px</t>
  </si>
  <si>
    <t>Personal ocupado y horas trabajadas por sección, división de actividad y año.</t>
  </si>
  <si>
    <t>Última actualitzación: 20200715 12:32</t>
  </si>
  <si>
    <t>Personal ocupado medio</t>
  </si>
  <si>
    <t>Unidad de medida (Personal ocupado medio): Número de trabajadores</t>
  </si>
  <si>
    <t>Productivitat del treball (milers d'euros)</t>
  </si>
  <si>
    <t>EBE per ocupat (milers d'euros)</t>
  </si>
  <si>
    <t>Cost laboral unitari (euros)</t>
  </si>
  <si>
    <t>Quota d'excedents (q) (%)</t>
  </si>
  <si>
    <t>https://ibestat.caib.es/ibestat/estadistiques/a9f2f290-bc16-4c4e-b1eb-65f9d93a64ad/6524447d-2a2c-4577-afa1-7bdfad79409c/es/I203014_2601.px</t>
  </si>
  <si>
    <t>Var. (%)</t>
  </si>
  <si>
    <t>Mallorca</t>
  </si>
  <si>
    <t>Menorca</t>
  </si>
  <si>
    <t>Eivissa</t>
  </si>
  <si>
    <t>Formentera</t>
  </si>
  <si>
    <t>Ver excel en carpeta</t>
  </si>
  <si>
    <t>Extracció i aglomeració de carbó</t>
  </si>
  <si>
    <t>Extracció de petroli i gas</t>
  </si>
  <si>
    <t>Combustible nuclear i altres energies</t>
  </si>
  <si>
    <t>Coqueries</t>
  </si>
  <si>
    <t>Producció i distribució d'energia elèctrica</t>
  </si>
  <si>
    <t>Fabricació i distribució de gas</t>
  </si>
  <si>
    <t>Mines i pedreres (no energètiques)</t>
  </si>
  <si>
    <t>Siderúrgia i fosa</t>
  </si>
  <si>
    <t>Metal·lúrgia no fèrria</t>
  </si>
  <si>
    <t>Indústria del vidre</t>
  </si>
  <si>
    <t>Ciments, calçs i guixos</t>
  </si>
  <si>
    <t>Altres materials de construcció</t>
  </si>
  <si>
    <t>Química i petroquímica</t>
  </si>
  <si>
    <t>Màquines i transformacions metàl·liques</t>
  </si>
  <si>
    <t>Construcció i reparació naval</t>
  </si>
  <si>
    <t>Construcció d'automòbils i bicicletes</t>
  </si>
  <si>
    <t>Construcció d'altres mitjans de transport</t>
  </si>
  <si>
    <t>Alimentació, begudes i tabac</t>
  </si>
  <si>
    <t>Indústria tèxtil, confecció de cuir i calçat</t>
  </si>
  <si>
    <t>Indústria de fusta, suro (no fabricació de mobles)</t>
  </si>
  <si>
    <t>Pastes papereres, paper, cartró</t>
  </si>
  <si>
    <t>Arts gràfiques i edició</t>
  </si>
  <si>
    <t>Indústria del cautxú, plàstic i altres indústries</t>
  </si>
  <si>
    <t>Producció</t>
  </si>
  <si>
    <t>Demanda</t>
  </si>
  <si>
    <t>Diferència</t>
  </si>
  <si>
    <t>Gasolina 95 IO</t>
  </si>
  <si>
    <t>Gasolina 98 IO</t>
  </si>
  <si>
    <t>% bio en  gasolines</t>
  </si>
  <si>
    <t xml:space="preserve">Gasoil A </t>
  </si>
  <si>
    <t>Gasoil B</t>
  </si>
  <si>
    <t>Gasoil C</t>
  </si>
  <si>
    <t>% bio en  gasoils</t>
  </si>
  <si>
    <t>Fueloil BIA</t>
  </si>
  <si>
    <t>Mirar picos en porcentajes</t>
  </si>
  <si>
    <t>https://www.cores.es/es/estadisticas</t>
  </si>
  <si>
    <t>Taxa interanual centrada del principal consum de productes petrolífers (tones) a les Illes Balears (1997-2018)</t>
  </si>
  <si>
    <t xml:space="preserve">Gasolina </t>
  </si>
  <si>
    <t xml:space="preserve">Gasoil </t>
  </si>
  <si>
    <t>Media centrada de orden 12</t>
  </si>
  <si>
    <t>MM12.1</t>
  </si>
  <si>
    <t>MM12.2</t>
  </si>
  <si>
    <t>g</t>
  </si>
  <si>
    <t>gs</t>
  </si>
  <si>
    <t>Tasa de variación 12 12</t>
  </si>
  <si>
    <t>Agricultura, ramaderia, silvicultura i pesca</t>
  </si>
  <si>
    <t>Indústries extractives; indústria manufacturera; subministrament d'energia elèctrica, gas, vapor i aire condicionat; subministrament d'aigua, activitats de sanejament, gestió de residus i descontaminació</t>
  </si>
  <si>
    <t>Construcció</t>
  </si>
  <si>
    <t>Comerç a l'engròs i al detall; reparació de vehicles de motor i motocicletes; transport i emmagatzematge; hostaleria</t>
  </si>
  <si>
    <t>Informació i comunicacions</t>
  </si>
  <si>
    <t>Activitats financeres i d'assegurances</t>
  </si>
  <si>
    <t>Activitats immobiliàries</t>
  </si>
  <si>
    <t>Activitats professionals, científiques i tècniques; activitats administratives i serveis auxiliars</t>
  </si>
  <si>
    <t>Administració pública i defensa; seguretat social obligatòria; educació; activitats sanitàries i de serveis socials</t>
  </si>
  <si>
    <t>Activitats artístiques, recreatives i d'entreteniment; reparació d'articles d'ús domèstic i altres serveis</t>
  </si>
  <si>
    <t>Valor afegit brut total</t>
  </si>
  <si>
    <t>Imposts nets sobre els productes</t>
  </si>
  <si>
    <t>https://www.ine.es/dyngs/INEbase/es/operacion.htm?c=Estadistica_C&amp;cid=1254736167628&amp;menu=resultados&amp;idp=1254735576581#</t>
  </si>
  <si>
    <t>% de var. anual</t>
  </si>
  <si>
    <t>Índice de Producción Industrial. (base 2015)Índice de Producción Industrial. (base 2015)</t>
  </si>
  <si>
    <t>Unidades:  Índice</t>
  </si>
  <si>
    <t>    Metodología </t>
  </si>
  <si>
    <t>Tabla</t>
  </si>
  <si>
    <t>Gráfico</t>
  </si>
  <si>
    <t>Mapa</t>
  </si>
  <si>
    <t>https://www.ine.es/jaxiT3/Datos.htm?t=27072</t>
  </si>
  <si>
    <t>Indústria manufacturera</t>
  </si>
  <si>
    <t xml:space="preserve">Illes Balears </t>
  </si>
  <si>
    <t>Subministrament d'energia elèctrica, gas, vapor i aire condicionat</t>
  </si>
  <si>
    <t>Subministrament d'aigua, activitats de sanejament, gestió de residus i descontaminació</t>
  </si>
  <si>
    <t>Indústries extractives</t>
  </si>
  <si>
    <t>Índices nacionales y por comunidad autónoma de secciones.</t>
  </si>
  <si>
    <t>C Industria manufacturera</t>
  </si>
  <si>
    <t>D Suministro de energía eléctrica, gas, vapor y aire acondicionado</t>
  </si>
  <si>
    <t>E Suministro de agua, actividades de saneamiento, gestión de residuos y descontaminación</t>
  </si>
  <si>
    <t>B Industrias extractivas</t>
  </si>
  <si>
    <t>2020</t>
  </si>
  <si>
    <t xml:space="preserve">05 Extracció d'antracita, hulla i lignit </t>
  </si>
  <si>
    <t xml:space="preserve">06 Extracció de cru de petroli i gas natural </t>
  </si>
  <si>
    <t xml:space="preserve">07 Extracció de minerals metàl·lics </t>
  </si>
  <si>
    <t xml:space="preserve">08 Altres indústries extractives </t>
  </si>
  <si>
    <t xml:space="preserve">09 Activitats de suport a les indústries extractives </t>
  </si>
  <si>
    <t>10 Indústria de l'alimentació</t>
  </si>
  <si>
    <t xml:space="preserve">11 Fabricació de begudes </t>
  </si>
  <si>
    <t xml:space="preserve">12 Indústria del tabac </t>
  </si>
  <si>
    <t xml:space="preserve">13 Indústria tèxtil </t>
  </si>
  <si>
    <t xml:space="preserve">14 Confecció de peces de vestir </t>
  </si>
  <si>
    <t xml:space="preserve">15 Indústria del cuir i del calçat </t>
  </si>
  <si>
    <t xml:space="preserve">16 Indústria de la fusta i del suro, excepte mobles; cistelleria i esparteria </t>
  </si>
  <si>
    <t xml:space="preserve">17 Indústria del paper </t>
  </si>
  <si>
    <t xml:space="preserve">18 Arts gràfiques i reproducció de suports gravats </t>
  </si>
  <si>
    <t xml:space="preserve">19 Coqueries i refinació de petroli </t>
  </si>
  <si>
    <t xml:space="preserve">20 Indústria química </t>
  </si>
  <si>
    <t xml:space="preserve">21 Fabricació de productes farmacèutics </t>
  </si>
  <si>
    <t xml:space="preserve">22 Fabricació de productes de cautxú i plàstics </t>
  </si>
  <si>
    <t xml:space="preserve">23 Fabricació d'altres productes minerals no metàl·lics </t>
  </si>
  <si>
    <t>24 Metal·lúrgia; fabricació de productes de ferro, acer i ferroaliatges</t>
  </si>
  <si>
    <t xml:space="preserve">25 Fabricació de productes metàl·lics, excepte maquinària i equip </t>
  </si>
  <si>
    <t xml:space="preserve">26 Fabricació de productes informàtics, electrònics i òptics </t>
  </si>
  <si>
    <t xml:space="preserve">27 Fabricació de material i equip elèctric </t>
  </si>
  <si>
    <t xml:space="preserve">28 Fabricació de maquinària i equip n. c. o. p. </t>
  </si>
  <si>
    <t xml:space="preserve">29 Fabricació de vehicles de motor, remolcs i semirremolcs </t>
  </si>
  <si>
    <t xml:space="preserve">30 Fabricació d'un altre material de transport </t>
  </si>
  <si>
    <t xml:space="preserve">31 Fabricació de mobles </t>
  </si>
  <si>
    <t xml:space="preserve">32 Altres indústries manufactureres </t>
  </si>
  <si>
    <t xml:space="preserve">33 Reparació i instal·lació de maquinària i equip </t>
  </si>
  <si>
    <t>35 Subministrament d'energia elèctrica, gas, vapor i aire condicionat</t>
  </si>
  <si>
    <t xml:space="preserve">36 Captació, depuració i distribució d'aigua </t>
  </si>
  <si>
    <t xml:space="preserve">37 Recollida i tractament d'aigües residuals </t>
  </si>
  <si>
    <t>38 Recollida, tractament i eliminació de residus; valorització</t>
  </si>
  <si>
    <t xml:space="preserve">39 Activitats de descontaminació i altres serveis de gestió de residus </t>
  </si>
  <si>
    <t>Ojo grupos 5,8,9 y 39 sin datos por eso no se han inclulido en la tabla</t>
  </si>
  <si>
    <t>(10) Indústries d'alimentació</t>
  </si>
  <si>
    <t>(11) Fabricació de begudes</t>
  </si>
  <si>
    <t>(13) Indústria tèxtil</t>
  </si>
  <si>
    <t>(14) Confecció de peces de vestir</t>
  </si>
  <si>
    <t>(15) Indústria del cuiro i del calçat</t>
  </si>
  <si>
    <t>(16) Indústria de la fusta i del suro, llevat de mobles; cistelleria i esparteria</t>
  </si>
  <si>
    <t>(17) Indústria del paper</t>
  </si>
  <si>
    <t>(18) Arts gràfiques i reproducció de suports gravats</t>
  </si>
  <si>
    <t>(20) Indústria química</t>
  </si>
  <si>
    <t>(21) Fabricació de productes farmacèutics</t>
  </si>
  <si>
    <t>(22) Fabricació de productes de cautxú i plàstics</t>
  </si>
  <si>
    <t>(23) Fabricació d'altres productes minerals no metàl·lics</t>
  </si>
  <si>
    <t>(24) Metal·lúrgia; fabricació de productes de ferro, acer i ferroaliatges</t>
  </si>
  <si>
    <t>(25) Fabricació de productes metàl·lics, llevat de maquinària i equip</t>
  </si>
  <si>
    <t>(26) Fabricació de productes informàtics, electrònics i òptics</t>
  </si>
  <si>
    <t>(27) Fabricació de material i equip elèctric</t>
  </si>
  <si>
    <t>(28) Fabricació de maquinària i equip n. c. o. p.</t>
  </si>
  <si>
    <t>(29) Fabricació de vehicles de motor, remolcs i semiremolcs</t>
  </si>
  <si>
    <t>(30) Fabricació d'altre material de transport</t>
  </si>
  <si>
    <t>(31) Fabricació de mobles</t>
  </si>
  <si>
    <t>(32) Altres indústries manufactureres</t>
  </si>
  <si>
    <t>(33) Reparació i instal·lació de maquinària i equip</t>
  </si>
  <si>
    <t>(35) Subministrament d'energia elèctrica, gas, vapor i aire condicionat</t>
  </si>
  <si>
    <t>(36) Captació, depuració i distribució d'aigua</t>
  </si>
  <si>
    <t>(37) Recollida i tractament d'aigües residuals</t>
  </si>
  <si>
    <t>(38) Recollida, tractament i eliminació de residus; valorització</t>
  </si>
  <si>
    <t>(05) Extracción de antracita, hulla y lignito</t>
  </si>
  <si>
    <t>....</t>
  </si>
  <si>
    <t>(08) Otras industrias extractivas</t>
  </si>
  <si>
    <t>(09) Actividades de apoyo a las industrias extractivas</t>
  </si>
  <si>
    <t>(10) Industrias de alimentación</t>
  </si>
  <si>
    <t>(11) Fabricación de bebidas</t>
  </si>
  <si>
    <t>(13) Industria textil</t>
  </si>
  <si>
    <t>(14) Confección de prendas de vestir</t>
  </si>
  <si>
    <t>(15) Industria del cuero y del calzado</t>
  </si>
  <si>
    <t>(16) Industria de la madera y del corcho, excepto muebles; cestería y espartería</t>
  </si>
  <si>
    <t>(17) Industria del papel</t>
  </si>
  <si>
    <t>(18) Artes gráficas y reproducción de soportes grabados</t>
  </si>
  <si>
    <t>(20) Industria química</t>
  </si>
  <si>
    <t>(21) Fabricación de productos farmacéuticos</t>
  </si>
  <si>
    <t>(22) Fabricación de productos de caucho y plásticos</t>
  </si>
  <si>
    <t>(23) Fabricación de otros productos minerales no metálicos</t>
  </si>
  <si>
    <t>(24) Metalurgia; fabricación de productos de hierro, acero y ferroaleaciones</t>
  </si>
  <si>
    <t>(25) Fabricación de productos metálicos, excepto maquinaria y equipo</t>
  </si>
  <si>
    <t>(26) Fabricación de productos informáticos, electrónicos y ópticos</t>
  </si>
  <si>
    <t>(27) Fabricación de material y equipo eléctrico</t>
  </si>
  <si>
    <t>(28) Fabricación de maquinaria y equipo n.c.o.p.</t>
  </si>
  <si>
    <t>(29) Fabricación de vehículos de motor, remolques y semirremolques</t>
  </si>
  <si>
    <t>(30) Fabricación de otro material de transporte</t>
  </si>
  <si>
    <t>(31) Fabricación de muebles</t>
  </si>
  <si>
    <t>(32) Otras industrias manufactureras</t>
  </si>
  <si>
    <t>(33) Reparación e instalación de maquinaria y equipo</t>
  </si>
  <si>
    <t>(35) Suministro de energía eléctrica, gas, vapor y aire acondicionado</t>
  </si>
  <si>
    <t>(36) Captación, depuración y distribución de agua</t>
  </si>
  <si>
    <t>(37) Recogida y tratamiento de aguas residuales</t>
  </si>
  <si>
    <t>(38) Recogida, tratamiento y eliminación de residuos; valorización</t>
  </si>
  <si>
    <t>(39) Actividades de descontaminación y otros servicios de gestión de residuos</t>
  </si>
  <si>
    <t>(39) Activitats de descontaminació i altres serveis de gestió de residus</t>
  </si>
  <si>
    <t>gasto por trabajador</t>
  </si>
  <si>
    <t>(15) Indústria del cuir i del calçat</t>
  </si>
  <si>
    <t>Media de los cuatro trimestres del año</t>
  </si>
  <si>
    <t xml:space="preserve">Resultados por comunidades autónomas	</t>
  </si>
  <si>
    <t>Ocupados por sector económico, sexo y comunidad autónoma. Valores absolutos</t>
  </si>
  <si>
    <t>Unidades: Miles Personas</t>
  </si>
  <si>
    <t>https://www.ine.es/jaxiT3/Datos.htm?t=4948#!tabs-tabla</t>
  </si>
  <si>
    <t>Indústria tèxtil, confecció de cuiro i calçat</t>
  </si>
  <si>
    <t>Indústria de fusta, suro (no fabricació mobles)</t>
  </si>
  <si>
    <t>Pastes papereres, paper, cartó</t>
  </si>
  <si>
    <t>Arena</t>
  </si>
  <si>
    <t>Calcària</t>
  </si>
  <si>
    <t>Calcarenites</t>
  </si>
  <si>
    <t>Margues</t>
  </si>
  <si>
    <t>Salines</t>
  </si>
  <si>
    <t>Eivissa i Formentera</t>
  </si>
  <si>
    <t>https://www.caib.es/siiweb/mines/MinasListReport.jsp?idi=es</t>
  </si>
  <si>
    <t>Etiquetas de fila</t>
  </si>
  <si>
    <t>Arcilla</t>
  </si>
  <si>
    <t>Calcárea</t>
  </si>
  <si>
    <t>Calcarenitas</t>
  </si>
  <si>
    <t>Calcarenitas (Marés)</t>
  </si>
  <si>
    <t>Margas</t>
  </si>
  <si>
    <t>Salinas</t>
  </si>
  <si>
    <t>Estado</t>
  </si>
  <si>
    <t>Activa</t>
  </si>
  <si>
    <t>Cuenta de Número</t>
  </si>
  <si>
    <t>Recurso</t>
  </si>
  <si>
    <t>Isla</t>
  </si>
  <si>
    <t>Aguas minero-medicinales</t>
  </si>
  <si>
    <t>Aguas naturales</t>
  </si>
  <si>
    <t>Total Resultat</t>
  </si>
  <si>
    <t>Mallorca sección A</t>
  </si>
  <si>
    <t>Menorca A</t>
  </si>
  <si>
    <t>Ibiza A</t>
  </si>
  <si>
    <t>Ibiza B</t>
  </si>
  <si>
    <t>Representación gráfica/delimitación: SITIBSA.</t>
  </si>
  <si>
    <t>Si lo desea puede filtrar por:</t>
  </si>
  <si>
    <t>Sección:</t>
  </si>
  <si>
    <t>                                                                                                                                                </t>
  </si>
  <si>
    <t>Isla:</t>
  </si>
  <si>
    <t>Población:</t>
  </si>
  <si>
    <t>Sección</t>
  </si>
  <si>
    <t>Número</t>
  </si>
  <si>
    <t>Nombre</t>
  </si>
  <si>
    <t>Población</t>
  </si>
  <si>
    <t>Más información</t>
  </si>
  <si>
    <t>A</t>
  </si>
  <si>
    <t>SON BOSCH</t>
  </si>
  <si>
    <t>Muro</t>
  </si>
  <si>
    <t>Caducada</t>
  </si>
  <si>
    <t>JOFRE</t>
  </si>
  <si>
    <t>Petra</t>
  </si>
  <si>
    <t>Inactiva</t>
  </si>
  <si>
    <t>CA NA COLOMA</t>
  </si>
  <si>
    <t>Binissalem</t>
  </si>
  <si>
    <t>Paralitzada</t>
  </si>
  <si>
    <t>MARIA</t>
  </si>
  <si>
    <t>Porreres</t>
  </si>
  <si>
    <t>SA CARBONA MOREY</t>
  </si>
  <si>
    <t>Artà</t>
  </si>
  <si>
    <t>SON AUBA</t>
  </si>
  <si>
    <t>CAN NUU II</t>
  </si>
  <si>
    <t>Palma</t>
  </si>
  <si>
    <t>EnRestauracion</t>
  </si>
  <si>
    <t>EL PUENTE</t>
  </si>
  <si>
    <t>Son Servera</t>
  </si>
  <si>
    <t>SA PUNTA</t>
  </si>
  <si>
    <t>Sant Llorenç des Cardassar</t>
  </si>
  <si>
    <t>CAN ROMAGUERA</t>
  </si>
  <si>
    <t>Llucmajor</t>
  </si>
  <si>
    <t>CAN ROSSELLO</t>
  </si>
  <si>
    <t>CAS SABONERS</t>
  </si>
  <si>
    <t>Sineu</t>
  </si>
  <si>
    <t>CA NA SIONA</t>
  </si>
  <si>
    <t>Alcúdia</t>
  </si>
  <si>
    <t>SANTA BARBARA</t>
  </si>
  <si>
    <t>Manacor</t>
  </si>
  <si>
    <t>SON SUAU</t>
  </si>
  <si>
    <t>Felanitx</t>
  </si>
  <si>
    <t>LA SUERTE III</t>
  </si>
  <si>
    <t>SON SUNYER</t>
  </si>
  <si>
    <t>SA TAULERA</t>
  </si>
  <si>
    <t>Santa Margalida</t>
  </si>
  <si>
    <t>SANTA BÀRBARA</t>
  </si>
  <si>
    <t>SON TEY</t>
  </si>
  <si>
    <t>SON TONI AMER</t>
  </si>
  <si>
    <t>Campos</t>
  </si>
  <si>
    <t>SA TORRE</t>
  </si>
  <si>
    <t>VERNISSA VELL</t>
  </si>
  <si>
    <t>SES VINYES</t>
  </si>
  <si>
    <t>Calvià</t>
  </si>
  <si>
    <t>Yeso</t>
  </si>
  <si>
    <t>MONTISION III</t>
  </si>
  <si>
    <t>CAN ALOU</t>
  </si>
  <si>
    <t>SON SIMONET</t>
  </si>
  <si>
    <t>Esporles</t>
  </si>
  <si>
    <t>MONTISION II</t>
  </si>
  <si>
    <t>CASTOR</t>
  </si>
  <si>
    <t>SACO</t>
  </si>
  <si>
    <t>CAN CENTES</t>
  </si>
  <si>
    <t>PEDRO JAIME</t>
  </si>
  <si>
    <t>CAN GUIDES</t>
  </si>
  <si>
    <t>Marratxí</t>
  </si>
  <si>
    <t>CARBONELL</t>
  </si>
  <si>
    <t>ES CLOT DEN DALMAU</t>
  </si>
  <si>
    <t>SON FERRAGUT</t>
  </si>
  <si>
    <t>Sa Pobla</t>
  </si>
  <si>
    <t>SA COMUNA</t>
  </si>
  <si>
    <t>Maria de la Salut</t>
  </si>
  <si>
    <t>CAN BON JESUS</t>
  </si>
  <si>
    <t>SON AMAT</t>
  </si>
  <si>
    <t>SON BUGADELLAS</t>
  </si>
  <si>
    <t>CAN SEU</t>
  </si>
  <si>
    <t>MILAN</t>
  </si>
  <si>
    <t>SA TAULERA IX</t>
  </si>
  <si>
    <t>SON BLAI</t>
  </si>
  <si>
    <t>SON MOREY</t>
  </si>
  <si>
    <t>SON MACIA</t>
  </si>
  <si>
    <t>CAMP DES POU</t>
  </si>
  <si>
    <t>Selva</t>
  </si>
  <si>
    <t>FRANCISCA</t>
  </si>
  <si>
    <t>CA NA MARCA</t>
  </si>
  <si>
    <t>SON SUREDA POBRE</t>
  </si>
  <si>
    <t>ES TURÓ</t>
  </si>
  <si>
    <t>CAN CASETES</t>
  </si>
  <si>
    <t>CARROSSA II</t>
  </si>
  <si>
    <t>SON JAUMELL</t>
  </si>
  <si>
    <t>Capdepera</t>
  </si>
  <si>
    <t>GASPAR</t>
  </si>
  <si>
    <t>SALAS</t>
  </si>
  <si>
    <t>LA AMISTAD</t>
  </si>
  <si>
    <t>CAN GALLET II</t>
  </si>
  <si>
    <t>MATAS E HIJOS</t>
  </si>
  <si>
    <t>SA PLANA</t>
  </si>
  <si>
    <t>SON TAFONA</t>
  </si>
  <si>
    <t>Mancor de la Vall</t>
  </si>
  <si>
    <t>ES CAMP ROIG</t>
  </si>
  <si>
    <t>SON SUAU II</t>
  </si>
  <si>
    <t>CAN BANYETA</t>
  </si>
  <si>
    <t>FIGUERAL</t>
  </si>
  <si>
    <t>SES ROTES VELLES</t>
  </si>
  <si>
    <t>Santa Eugènia</t>
  </si>
  <si>
    <t>CAN XOT</t>
  </si>
  <si>
    <t>MAYOL II</t>
  </si>
  <si>
    <t>SA COMERMA</t>
  </si>
  <si>
    <t>SON RAMONET</t>
  </si>
  <si>
    <t>CAN CANONGE</t>
  </si>
  <si>
    <t>SON GARCIAS</t>
  </si>
  <si>
    <t>ALZAMORA</t>
  </si>
  <si>
    <t>VANRELL</t>
  </si>
  <si>
    <t>CATALINA II</t>
  </si>
  <si>
    <t>SON SALA</t>
  </si>
  <si>
    <t>SON CANAVES</t>
  </si>
  <si>
    <t>CAN SET</t>
  </si>
  <si>
    <t>MORNETA II</t>
  </si>
  <si>
    <t>LA FLAMENCA</t>
  </si>
  <si>
    <t>SON ODRE</t>
  </si>
  <si>
    <t>SES PRADERES</t>
  </si>
  <si>
    <t>ES BESSONS</t>
  </si>
  <si>
    <t>Vilafranca de Bonany</t>
  </si>
  <si>
    <t>SON MONJO</t>
  </si>
  <si>
    <t>SAN ISIDRO</t>
  </si>
  <si>
    <t>SA COVA</t>
  </si>
  <si>
    <t>SA MURTERA</t>
  </si>
  <si>
    <t>SA CABANA</t>
  </si>
  <si>
    <t>CERAMICA INSULAR</t>
  </si>
  <si>
    <t>ROSSELLO</t>
  </si>
  <si>
    <t>GRIÑAN</t>
  </si>
  <si>
    <t>CAN REFILA</t>
  </si>
  <si>
    <t>CAN XORRET</t>
  </si>
  <si>
    <t>CAS CIREROL</t>
  </si>
  <si>
    <t>SON TERRASSA</t>
  </si>
  <si>
    <t>LA FLAMENCA I</t>
  </si>
  <si>
    <t>CAS SORDAI</t>
  </si>
  <si>
    <t>PISA II</t>
  </si>
  <si>
    <t>Santanyí</t>
  </si>
  <si>
    <t>LAS CUARTERADAS</t>
  </si>
  <si>
    <t>CALMO</t>
  </si>
  <si>
    <t>SA PORRASA II</t>
  </si>
  <si>
    <t>POU MORE</t>
  </si>
  <si>
    <t>CIRER III</t>
  </si>
  <si>
    <t>CASTOR POU MORE</t>
  </si>
  <si>
    <t>SBERT BAUZA</t>
  </si>
  <si>
    <t>CAN CORPET</t>
  </si>
  <si>
    <t>SON CORB</t>
  </si>
  <si>
    <t>CAN MOREY</t>
  </si>
  <si>
    <t>PEDRERA D'EN NICOLAU</t>
  </si>
  <si>
    <t>ES MOLI D'ES PONT</t>
  </si>
  <si>
    <t>CA'N GAYA</t>
  </si>
  <si>
    <t>CAN PICO</t>
  </si>
  <si>
    <t>GARONDA</t>
  </si>
  <si>
    <t>SA TAULERA DE PETRA</t>
  </si>
  <si>
    <t>SAYMA</t>
  </si>
  <si>
    <t>JUANA</t>
  </si>
  <si>
    <t>SON RAFALO</t>
  </si>
  <si>
    <t>SES ROQUES</t>
  </si>
  <si>
    <t>CAN TOMEU</t>
  </si>
  <si>
    <t>SA MANIGA</t>
  </si>
  <si>
    <t>MARISOL</t>
  </si>
  <si>
    <t>CLOT DELS PORCS</t>
  </si>
  <si>
    <t>SON SUREDA POBRE II</t>
  </si>
  <si>
    <t>MARTA</t>
  </si>
  <si>
    <t>CAMPASSOS</t>
  </si>
  <si>
    <t>CAN FRET</t>
  </si>
  <si>
    <t>COLL DE SA GRAVA SANT MIQUEL</t>
  </si>
  <si>
    <t>Montuïri</t>
  </si>
  <si>
    <t>COMUNES III</t>
  </si>
  <si>
    <t>CONSTANCIA</t>
  </si>
  <si>
    <t>SON CARDAX</t>
  </si>
  <si>
    <t>SA CREU</t>
  </si>
  <si>
    <t>SON CHIBETLI</t>
  </si>
  <si>
    <t>MAGDALENA</t>
  </si>
  <si>
    <t>SA TEULERA</t>
  </si>
  <si>
    <t>LAS COMUNAS II</t>
  </si>
  <si>
    <t>SAN FRANCISCO</t>
  </si>
  <si>
    <t>ES PUIG</t>
  </si>
  <si>
    <t>Sóller</t>
  </si>
  <si>
    <t>SA GARRIGUETA</t>
  </si>
  <si>
    <t>S'ESTREMERA VELLA</t>
  </si>
  <si>
    <t>Bunyola</t>
  </si>
  <si>
    <t>SON GRAU</t>
  </si>
  <si>
    <t>HERRAEZ</t>
  </si>
  <si>
    <t>ES VILAFRANQUER</t>
  </si>
  <si>
    <t>SA TAULERA I</t>
  </si>
  <si>
    <t>TORRENT CAÑELL</t>
  </si>
  <si>
    <t>ISABEL</t>
  </si>
  <si>
    <t>LLUM DE SAL</t>
  </si>
  <si>
    <t>Ses Salines</t>
  </si>
  <si>
    <t>SALINAS DE S'AVALL</t>
  </si>
  <si>
    <t>SALINAS DE CAMPOS</t>
  </si>
  <si>
    <t>SA BASTIDA</t>
  </si>
  <si>
    <t>Alaró</t>
  </si>
  <si>
    <t>FONT DES TEIX</t>
  </si>
  <si>
    <t>SA FONT DE S'ARITJA</t>
  </si>
  <si>
    <t>BINIFALDO</t>
  </si>
  <si>
    <t>Escorca</t>
  </si>
  <si>
    <t>SON COCO</t>
  </si>
  <si>
    <t>FONT DE SA SENYORA</t>
  </si>
  <si>
    <t>Deià</t>
  </si>
  <si>
    <t>FONT MAJOR</t>
  </si>
  <si>
    <t>C</t>
  </si>
  <si>
    <t>CAN NEGRET</t>
  </si>
  <si>
    <t>SANTA LUCIA</t>
  </si>
  <si>
    <t>SA PEDRERA</t>
  </si>
  <si>
    <t>L'ESTORET</t>
  </si>
  <si>
    <t>SON CERDA II</t>
  </si>
  <si>
    <t>TOPERA</t>
  </si>
  <si>
    <t>PELUSA</t>
  </si>
  <si>
    <t>Valldemossa</t>
  </si>
  <si>
    <t>SA PUNTA-CAN CANONGE</t>
  </si>
  <si>
    <t>Lignitos</t>
  </si>
  <si>
    <t>ección</t>
  </si>
  <si>
    <t>LLIMPET</t>
  </si>
  <si>
    <t>Alaior</t>
  </si>
  <si>
    <t>SA MOLETA</t>
  </si>
  <si>
    <t>SON PLANAS</t>
  </si>
  <si>
    <t>Ciutadella de Menorca</t>
  </si>
  <si>
    <t>SEGUI</t>
  </si>
  <si>
    <t>SANTA BARBARA II</t>
  </si>
  <si>
    <t>SON SALORD</t>
  </si>
  <si>
    <t>ANDREU VIDAL</t>
  </si>
  <si>
    <t>Sant Lluís</t>
  </si>
  <si>
    <t>SAN ESTEBAN</t>
  </si>
  <si>
    <t>LOS CUATRO</t>
  </si>
  <si>
    <t>LORETO</t>
  </si>
  <si>
    <t>SON SINTES</t>
  </si>
  <si>
    <t>SON SIVINETA</t>
  </si>
  <si>
    <t>ARENAS D'ALT</t>
  </si>
  <si>
    <t>SON ALZINA</t>
  </si>
  <si>
    <t>ALPUTZER VELL</t>
  </si>
  <si>
    <t>CURNIOLA VILA</t>
  </si>
  <si>
    <t>LOSAS MONTE TORO</t>
  </si>
  <si>
    <t>Mercadal (ES)</t>
  </si>
  <si>
    <t>DEL MALLORQUÍN</t>
  </si>
  <si>
    <t>S'OLIVERA</t>
  </si>
  <si>
    <t>SES ARENETES</t>
  </si>
  <si>
    <t>RAFAL AMAGAT</t>
  </si>
  <si>
    <t>SON SERVERA</t>
  </si>
  <si>
    <t>SON ANGEL</t>
  </si>
  <si>
    <t>ELS ALJUBS</t>
  </si>
  <si>
    <t>SINIA DEN ROBADONES</t>
  </si>
  <si>
    <t>Es Castell</t>
  </si>
  <si>
    <t>ANDREU COVES</t>
  </si>
  <si>
    <t>Santa Eulàlia del Riu</t>
  </si>
  <si>
    <t>CANAL D'EN CAPITA</t>
  </si>
  <si>
    <t>RIERA ROIG</t>
  </si>
  <si>
    <t>CAN XUMEU</t>
  </si>
  <si>
    <t>Sant Josep</t>
  </si>
  <si>
    <t>CAN ORVAI II</t>
  </si>
  <si>
    <t>CAN CARABASSO</t>
  </si>
  <si>
    <t>Sant Joan de Labritja</t>
  </si>
  <si>
    <t>SES PLANES</t>
  </si>
  <si>
    <t>CAN GALLEGO</t>
  </si>
  <si>
    <t>CAN VICENT GERONI</t>
  </si>
  <si>
    <t>CALA TARIDA</t>
  </si>
  <si>
    <t>VIRGINIA</t>
  </si>
  <si>
    <t>CAN VICENT POU</t>
  </si>
  <si>
    <t>CAS BERRIS</t>
  </si>
  <si>
    <t>S'ARENET</t>
  </si>
  <si>
    <t>CAN MARCH</t>
  </si>
  <si>
    <t>CAN GUSTINET</t>
  </si>
  <si>
    <t>S'ESPARTA</t>
  </si>
  <si>
    <t>Sant Antoni de Portmany</t>
  </si>
  <si>
    <t>FRANCISCA II</t>
  </si>
  <si>
    <t>S'ARGENTERA</t>
  </si>
  <si>
    <t>SALINAS DE IBIZA</t>
  </si>
  <si>
    <t>Fuente INE fichero 1</t>
  </si>
  <si>
    <t>Empleo total</t>
  </si>
  <si>
    <t>IBESTAT</t>
  </si>
  <si>
    <t xml:space="preserve">Índex de producció industrial (IPI) a les Illes Balears i Espanya (base 2015) (2017-2021) </t>
  </si>
  <si>
    <t>Quadre I-3.1. Nombre d'empreses industrials (CNAE 09) a les Illes Balears (2020-2021)</t>
  </si>
  <si>
    <t>Dif. 21-20</t>
  </si>
  <si>
    <t>% de var. 21-20</t>
  </si>
  <si>
    <t>Quadre I-3.2. Resultats d'explotació per agrupació i sector d'activitat a les Illes Balears (2019) (milers d'euros)</t>
  </si>
  <si>
    <t>Quadre I-3.3. Oupació assalariada i per compte propi (RETA) a les Illes Balears (2017-2021) (mitjana anual)</t>
  </si>
  <si>
    <t>P</t>
  </si>
  <si>
    <t>2020/2019</t>
  </si>
  <si>
    <t>https://ibestat.caib.es/ibestat/estadistiques/8b419725-bb6e-4710-a94f-34f08a4ad5ba/6e87e8c1-4755-4fe7-bb7c-5daed471c35e/es/u204004_0002.px</t>
  </si>
  <si>
    <t>Refineria de petroli</t>
  </si>
  <si>
    <t>De les quals: Indústria manufacturera</t>
  </si>
  <si>
    <t>Quadre IA-3.1. Producte interior brut a preus de mercat i valor afegit brut a preus bàsics per sectors d'activitat a les Illes Balears (milers d'euros) (2016-2020)</t>
  </si>
  <si>
    <t>Dif. 19-18</t>
  </si>
  <si>
    <t>% de var. 19-18</t>
  </si>
  <si>
    <t>https://ibestat.caib.es/ibestat/estadistiques/a9f2f290-bc16-4c4e-b1eb-65f9d93a64ad/6524447d-2a2c-4577-afa1-7bdfad79409c/ca/I203014_2601.px</t>
  </si>
  <si>
    <t>https://ibestat.caib.es/ibestat/estadistiques/a9f2f290-bc16-4c4e-b1eb-65f9d93a64ad/36f66d6a-c94b-4064-859a-f9e7b5b5c6a6/ca/I203014_2603.px</t>
  </si>
  <si>
    <t>Var.20-19 (%)</t>
  </si>
  <si>
    <t>Nota 1: Les dades de facturació elèctrica es refereixen a estimacions de consum real. Això provoca que alguns registres puguin tenir valors negatius una vegada fets els ajusts.</t>
  </si>
  <si>
    <t xml:space="preserve">Percentatge de la indústria sobre el VAB a preus bàsics total i llocs de feina en la indústria sobre el total de les Illes Balears (2016-2020)
</t>
  </si>
  <si>
    <t>Quadre IA-3.3. Nombre d'empreses industrials (CNAE 09) a les Illes Balears (2020-2021)</t>
  </si>
  <si>
    <t>Quadre IA-3.6. Productivitat aparent del treball, EBE per ocupat i cost laboral unitari a les Illes Balears (milers d'euros) (2019)</t>
  </si>
  <si>
    <t>Quadre IA-3.8. Nombre de pedreres actives d'extracció de minerals no metàl·lics a les Illes Balears (2021)</t>
  </si>
  <si>
    <t>Quadre IA-3.1. Producte interior brut a preus de mercat</t>
  </si>
  <si>
    <t xml:space="preserve">C. Indústria 
manufacturera </t>
  </si>
  <si>
    <t>Indústria</t>
  </si>
  <si>
    <t>Serveis</t>
  </si>
  <si>
    <t>% de var. 20-19</t>
  </si>
  <si>
    <t>Dif. 20-19</t>
  </si>
  <si>
    <t>Percentatge de la indústria sobre el VAB a preus bàsics total i llocs de feina en la indústria sobre el total de les Illes Balears (2016-2020)</t>
  </si>
  <si>
    <t>Nombre d'empreses industrials (CNAE 09) a les Illes Balears (2020-2021)</t>
  </si>
  <si>
    <t xml:space="preserve">Evolució de l'índex de preus industrials (IPRI) a Espanya i a les Illes Balears (base 2015) (2017-2021) </t>
  </si>
  <si>
    <t>Resultats d'explotació per agrupació i sector d'activitat a les Illes Balears (2019) (milers d'euros)</t>
  </si>
  <si>
    <t>Oupació assalariada i per compte propi (RETA) a les Illes Balears (2017-2021) (mitjana anual)</t>
  </si>
  <si>
    <t>Gràfic I-3.4.</t>
  </si>
  <si>
    <t>Quadre I-3.7. Producció i demanda elèctrica a les Balears per illes (MW/h) (2021)</t>
  </si>
  <si>
    <t>Productivitat aparent del treball, EBE per ocupat i cost laboral unitari a les Illes Balears (milers d'euros) (2019)</t>
  </si>
  <si>
    <t>Facturació de l'energia elèctrica (kWh) (GESA) de les activitats del sector de la indústria a les Illes Balears (2019-2020)</t>
  </si>
  <si>
    <t>Quadre I-3.6. Facturació de l'energia elèctrica (kWh) (GESA) de les activitats del sector de la indústria a les Illes Balears (2019-2020)</t>
  </si>
  <si>
    <t>Producció i demanda elèctrica a les Balears per illes (MW/h) (2021)</t>
  </si>
  <si>
    <t>Consum dels principals productes petrolífers (tones) a les Illes Balears (2007-2021) (mitjana centrada d'ordre 12)</t>
  </si>
  <si>
    <t>Consum dels principals productes petrolífers (tones) a les Illes Balears (2014-2021) (taxa centrada d'ordre T12-12 sobre sèrie original)</t>
  </si>
  <si>
    <t xml:space="preserve">Gràfic I-3.5a. </t>
  </si>
  <si>
    <t xml:space="preserve">Gràfic I-3.5b. </t>
  </si>
  <si>
    <t>Producte interior brut a preus de mercat (2016-2020)</t>
  </si>
  <si>
    <t xml:space="preserve">Índex de preus industrials (IPRI) en la indústria manufacturera a les Illes Balears (base 2015) (2017-2021)  </t>
  </si>
  <si>
    <t xml:space="preserve">Índex de preus industrials (IPRI) en el subministrament d'energia elèctrica, gas, vapor i aire condicionat a les Illes Balears (base 2015) (2017-2021)  </t>
  </si>
  <si>
    <t xml:space="preserve">Índex de preus industrials (IPRI) en les indústries extractives a les Illes Balears (base 2015) (2017-2021)  </t>
  </si>
  <si>
    <t>Personal ocupat per agrupació i sector d'activitat a les Illes Balears (2018-2019)</t>
  </si>
  <si>
    <t>Resultats d'explotació per agrupació i sector d'activitat a les Illes Balears (2019)</t>
  </si>
  <si>
    <t>Quadre IA-3.7. Facturació de l'energia elèctrica (kWh) (GESA) de les activitats del sector de la indústria a les Illes Balears (2019-2020)</t>
  </si>
  <si>
    <t>Nombre de pedreres actives d'extracció de minerals no metàl·lics a les Illes Balears (2021)</t>
  </si>
  <si>
    <t>Quadre IA-3.1.</t>
  </si>
  <si>
    <t xml:space="preserve">Índex de preus industrials (IPRI) a Espanya i a les Illes Balears (base 2015) (2017-2021) </t>
  </si>
  <si>
    <t>Quadre IA-3.4.</t>
  </si>
  <si>
    <t>Quadre IA-3.4. Resultats d'explotació per agrupació i sector d'activitat a les Illes Balears (2019)</t>
  </si>
  <si>
    <t xml:space="preserve">Quadre IA-3.5. </t>
  </si>
  <si>
    <t>Quadre IA-3.5. Personal ocupat per agrupació i sector d'activitat a les Illes Balears (2018-2019)</t>
  </si>
  <si>
    <t>Raó entre el pes percentual de l'ocupació en la indústria en el mercat de treball versus el pes percentual de la desocupació en la indústria en relació amb l'atur total a les Illes Balears</t>
  </si>
  <si>
    <t xml:space="preserve">Índex de preus industrials (IPRI) en el subministrament d'aigua, les activitats de sanejament, la gestió de residus i la descontaminació a les Illes Balears  (base 2015) (2017-2021)   </t>
  </si>
  <si>
    <t>Estructura de la facturació de l'energia elèctrica en la indústria de les Balears per illes (KW/h) (2019-2020)</t>
  </si>
  <si>
    <t>Consum de productes petrolífers a les Balears (2017-2021) (tones)</t>
  </si>
  <si>
    <t>Productivitat aparent del treball, excedent brut d'explotació (EBE) per ocupat i cost laboral unitari a les Illes Balears (milers d'euros) (2019)</t>
  </si>
  <si>
    <t>Variació interanual</t>
  </si>
  <si>
    <t> INGRESSOS D'EXPLOTACIÓ</t>
  </si>
  <si>
    <t>   DESPESES D'EXPLOTACIÓ</t>
  </si>
  <si>
    <t>   INVERSIONS EN ACTIUS MATERIALS</t>
  </si>
  <si>
    <t>   Volum de negocis</t>
  </si>
  <si>
    <t>   Altres ingressos d'explotació</t>
  </si>
  <si>
    <t>   Proveïments</t>
  </si>
  <si>
    <t>   Altres despeses d'explotació</t>
  </si>
  <si>
    <t>   Amortització de l'immobilitzat</t>
  </si>
  <si>
    <t>   Deteriorament i resultat per alienacions de l'immobilitzat</t>
  </si>
  <si>
    <t>   Altres resultats excepcionals</t>
  </si>
  <si>
    <t>   Adquisició de l'immobilitzat material</t>
  </si>
  <si>
    <t>   Vendes de l'immobilitzat material</t>
  </si>
  <si>
    <t>   Despeses de personal</t>
  </si>
  <si>
    <t>E. Subm. d'aigua, residus</t>
  </si>
  <si>
    <t>R. general</t>
  </si>
  <si>
    <t>—</t>
  </si>
  <si>
    <t>Quadre I-3.4. Productivitat aparent del treball, excedent brut d'explitació (EBE) per ocupat i cost laboral unitari a les Illes Balears (milers d'euros) (2019)</t>
  </si>
  <si>
    <t>Quadre I-3.5. Estructura de la facturació de l'energia elèctrica en la indústria de les Balears per illes (KW/h) (2019-2020)</t>
  </si>
  <si>
    <t>Notes: Les dades de facturació elèctrica es refereixen a estimacions de consum real, i això provoca que alguns registres puguin tenir valors negatius una vegada fets els ajusts.</t>
  </si>
  <si>
    <t>Diferència prod.-dem.</t>
  </si>
  <si>
    <t>Variació respecte al 2020 (%)</t>
  </si>
  <si>
    <t>Quadre I-3.8. Consum de productes petrolífers a les Balears (2017-2021) (tones)</t>
  </si>
  <si>
    <t>2019 (P)</t>
  </si>
  <si>
    <t>2020 (A)</t>
  </si>
  <si>
    <t>(P) Provisional · (A) Avançament · (1a E) Primera estimació</t>
  </si>
  <si>
    <r>
      <t>Font: INE (2022).</t>
    </r>
    <r>
      <rPr>
        <i/>
        <sz val="8"/>
        <rFont val="Arial"/>
        <family val="2"/>
      </rPr>
      <t xml:space="preserve"> Índice de precios industriales. https://www.ine.es/dyngs/INEbase/es/operacion.htm?c=Estadistica_C&amp;cid=1254736147699&amp;menu=resultados&amp;idp=1254735576715</t>
    </r>
  </si>
  <si>
    <r>
      <t xml:space="preserve">Font: INE (2022). </t>
    </r>
    <r>
      <rPr>
        <i/>
        <sz val="8"/>
        <rFont val="Arial"/>
        <family val="2"/>
      </rPr>
      <t>Índice de precios industriales</t>
    </r>
    <r>
      <rPr>
        <sz val="8"/>
        <rFont val="Arial"/>
        <family val="2"/>
        <charset val="1"/>
      </rPr>
      <t xml:space="preserve">. </t>
    </r>
    <r>
      <rPr>
        <i/>
        <sz val="8"/>
        <rFont val="Arial"/>
        <family val="2"/>
      </rPr>
      <t>https://www.ine.es/dyngs/INEbase/es/operacion.htm?c=Estadistica_C&amp;cid=1254736147699&amp;menu=resultados&amp;idp=1254735576715.</t>
    </r>
  </si>
  <si>
    <r>
      <rPr>
        <i/>
        <sz val="8"/>
        <color rgb="FF000000"/>
        <rFont val="Arial"/>
        <family val="2"/>
      </rPr>
      <t xml:space="preserve">Font: IBESTAT (2022). </t>
    </r>
    <r>
      <rPr>
        <sz val="8"/>
        <color rgb="FF000000"/>
        <rFont val="Arial"/>
        <family val="2"/>
      </rPr>
      <t>Comptabilitat regional anual.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 xml:space="preserve">https://ibestat.caib.es/ibestat/page?&amp;p=px_tablas&amp;nodeId=f8b775e5-8d22-4d5a-af3e-b6406cd7974f&amp;path=economia%2Fcomptes-economiques%2Fcomptabilitat-regional&amp;lang=ca </t>
    </r>
    <r>
      <rPr>
        <i/>
        <sz val="8"/>
        <color rgb="FF000000"/>
        <rFont val="Arial"/>
        <family val="2"/>
      </rPr>
      <t>(Accedit: 1 juny 2022)</t>
    </r>
  </si>
  <si>
    <r>
      <t xml:space="preserve">Font: INE (2022). </t>
    </r>
    <r>
      <rPr>
        <sz val="8"/>
        <rFont val="Arial"/>
        <family val="2"/>
      </rPr>
      <t>Explotación estadística del directorio central de empresas. DIRCE.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https://www.ine.es/dyngs/INEbase/operacion.htm?c=Estadistica_C&amp;cid=1254736160707&amp;menu=resultados&amp;secc=1254736157638&amp;idp=1254735576550</t>
    </r>
    <r>
      <rPr>
        <i/>
        <sz val="8"/>
        <rFont val="Arial"/>
        <family val="2"/>
      </rPr>
      <t xml:space="preserve"> (Accedit: 1 juny 2022)</t>
    </r>
  </si>
  <si>
    <r>
      <t xml:space="preserve">Font: IBESTAT (2022). </t>
    </r>
    <r>
      <rPr>
        <sz val="8"/>
        <rFont val="Arial"/>
        <family val="2"/>
      </rPr>
      <t xml:space="preserve">Estadística estructural d’empreses. Sector indústria. </t>
    </r>
    <r>
      <rPr>
        <i/>
        <sz val="8"/>
        <rFont val="Arial"/>
        <family val="2"/>
      </rPr>
      <t>Disponible a:</t>
    </r>
    <r>
      <rPr>
        <sz val="8"/>
        <rFont val="Arial"/>
        <family val="2"/>
      </rPr>
      <t xml:space="preserve"> https://ibestat.caib.es/ibestat/page?&amp;p=px_tablas&amp;nodeId=a9f2f290-bc16-4c4e-b1eb-65f9d93a64ad&amp;path=economia%2Findustria-energia%2Findustrial-empreses-macromagnituds&amp;lang=ca</t>
    </r>
    <r>
      <rPr>
        <i/>
        <sz val="8"/>
        <rFont val="Arial"/>
        <family val="2"/>
      </rPr>
      <t xml:space="preserve"> (Accedit: 1 juny 2022)</t>
    </r>
  </si>
  <si>
    <r>
      <t xml:space="preserve">Font: IBESTAT (2022). </t>
    </r>
    <r>
      <rPr>
        <sz val="8"/>
        <rFont val="Arial"/>
        <family val="2"/>
      </rPr>
      <t xml:space="preserve">Afiliats i comptes de cotització a la Seguretat Social (dades TGSS).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https://ibestat.caib.es/ibestat/page?&amp;p=px_tablas&amp;nodeId=c6d84018-046c-4e4e-b111-fb2f17416531&amp;path=economia%2Ftreball%2Fafiliacions-seguretat-social&amp;lang=ca</t>
    </r>
    <r>
      <rPr>
        <i/>
        <sz val="8"/>
        <rFont val="Arial"/>
        <family val="2"/>
      </rPr>
      <t xml:space="preserve"> (Accedit: 8 juny 2022)</t>
    </r>
  </si>
  <si>
    <r>
      <t>Font: Elaboració pròpia a partir de les dades de l'INE (2022).</t>
    </r>
    <r>
      <rPr>
        <sz val="10"/>
        <rFont val="Arial"/>
        <family val="2"/>
      </rPr>
      <t xml:space="preserve"> Enquesta de població activa. </t>
    </r>
    <r>
      <rPr>
        <i/>
        <sz val="10"/>
        <rFont val="Arial"/>
        <family val="2"/>
      </rPr>
      <t xml:space="preserve">Disponible a: </t>
    </r>
    <r>
      <rPr>
        <sz val="10"/>
        <rFont val="Arial"/>
        <family val="2"/>
      </rPr>
      <t>https://www.ine.es/dyngs/INEbase/es/operacion.htm?c=Estadistica_C&amp;cid=1254736176918&amp;menu=ultiDatos&amp;idp=1254735976595</t>
    </r>
    <r>
      <rPr>
        <i/>
        <sz val="10"/>
        <rFont val="Arial"/>
        <family val="2"/>
      </rPr>
      <t xml:space="preserve"> (Accedit: 8 juny 2022)</t>
    </r>
  </si>
  <si>
    <r>
      <t>Font: IBESTAT (2022).</t>
    </r>
    <r>
      <rPr>
        <sz val="8"/>
        <rFont val="Arial"/>
        <family val="2"/>
      </rPr>
      <t xml:space="preserve"> Estadística estructural d’empreses. Sector indústria.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https://ibestat.caib.es/ibestat/page?&amp;p=px_tablas&amp;nodeId=a9f2f290-bc16-4c4e-b1eb-65f9d93a64ad&amp;path=economia%2Findustria-energia%2Findustrial-empreses-macromagnituds&amp;lang=ca</t>
    </r>
    <r>
      <rPr>
        <i/>
        <sz val="8"/>
        <rFont val="Arial"/>
        <family val="2"/>
      </rPr>
      <t xml:space="preserve"> (Accedit: 1 juny 2022)</t>
    </r>
  </si>
  <si>
    <r>
      <t>Font: IBESTAT (2022).</t>
    </r>
    <r>
      <rPr>
        <sz val="8"/>
        <rFont val="Arial"/>
        <family val="2"/>
      </rPr>
      <t xml:space="preserve"> Facturació d’energia elèctrica (GESA).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https://ibestat.caib.es/ibestat/page?&amp;p=px_tablas&amp;nodeId=8b419725-bb6e-4710-a94f-34f08a4ad5ba&amp;path=economia%2Findustria-energia%2Ffacturacio-energia-gesa&amp;lang=ca</t>
    </r>
    <r>
      <rPr>
        <i/>
        <sz val="8"/>
        <rFont val="Arial"/>
        <family val="2"/>
      </rPr>
      <t xml:space="preserve"> (Accedit: 1 juny 2022)</t>
    </r>
  </si>
  <si>
    <r>
      <t xml:space="preserve">Font: IBESTAT (2022). </t>
    </r>
    <r>
      <rPr>
        <sz val="8"/>
        <color rgb="FF333333"/>
        <rFont val="Arial"/>
        <family val="2"/>
      </rPr>
      <t>Facturació d’energia elèctrica (GESA).</t>
    </r>
    <r>
      <rPr>
        <i/>
        <sz val="8"/>
        <color rgb="FF333333"/>
        <rFont val="Arial"/>
        <family val="2"/>
      </rPr>
      <t xml:space="preserve"> Disponible a: </t>
    </r>
    <r>
      <rPr>
        <sz val="8"/>
        <color rgb="FF333333"/>
        <rFont val="Arial"/>
        <family val="2"/>
      </rPr>
      <t xml:space="preserve">https://ibestat.caib.es/ibestat/page?&amp;p=px_tablas&amp;nodeId=8b419725-bb6e-4710-a94f-34f08a4ad5ba&amp;path=economia%2Findustria-energia%2Ffacturacio-energia-gesa&amp;lang=ca </t>
    </r>
    <r>
      <rPr>
        <i/>
        <sz val="8"/>
        <color rgb="FF333333"/>
        <rFont val="Arial"/>
        <family val="2"/>
      </rPr>
      <t>(Accedit: 1 juny 2022)</t>
    </r>
  </si>
  <si>
    <r>
      <t>Font: IBESTAT (2022).</t>
    </r>
    <r>
      <rPr>
        <sz val="8"/>
        <rFont val="Arial"/>
        <family val="2"/>
      </rPr>
      <t xml:space="preserve"> Producció i demanda d’energia elèctrica (REE).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 xml:space="preserve">https://ibestat.caib.es/ibestat/estadistiques/887047df-4c1c-4922-9179-669edcf62213/28b70edd-8cf9-4369-b6f7-32305c5a62d0/es/ree_1006.px </t>
    </r>
    <r>
      <rPr>
        <i/>
        <sz val="8"/>
        <rFont val="Arial"/>
        <family val="2"/>
      </rPr>
      <t>(Accedit: 1 juny 2022)</t>
    </r>
  </si>
  <si>
    <r>
      <t xml:space="preserve">Font: CORES (2022). </t>
    </r>
    <r>
      <rPr>
        <sz val="8"/>
        <rFont val="Arial"/>
        <family val="2"/>
      </rPr>
      <t xml:space="preserve">Estadísticas. </t>
    </r>
    <r>
      <rPr>
        <i/>
        <sz val="8"/>
        <rFont val="Arial"/>
        <family val="2"/>
      </rPr>
      <t>Disponible a:</t>
    </r>
    <r>
      <rPr>
        <sz val="8"/>
        <rFont val="Arial"/>
        <family val="2"/>
      </rPr>
      <t xml:space="preserve"> https://www.cores.es/es</t>
    </r>
    <r>
      <rPr>
        <i/>
        <sz val="8"/>
        <rFont val="Arial"/>
        <family val="2"/>
      </rPr>
      <t xml:space="preserve"> (Accedit: 1 juny 2022)</t>
    </r>
  </si>
  <si>
    <r>
      <t>Font: INE (2022).</t>
    </r>
    <r>
      <rPr>
        <sz val="8"/>
        <color rgb="FF000000"/>
        <rFont val="Arial"/>
        <family val="2"/>
      </rPr>
      <t xml:space="preserve"> Contabilidad regional de España.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>https://www.ine.es/dyngs/INEbase/es/operacion.htm?c=Estadistica_C&amp;cid=1254736167628&amp;menu=resultados&amp;idp=1254735576581</t>
    </r>
    <r>
      <rPr>
        <i/>
        <sz val="8"/>
        <color rgb="FF000000"/>
        <rFont val="Arial"/>
        <family val="2"/>
      </rPr>
      <t xml:space="preserve"> (Accedit: 23 març 2022)</t>
    </r>
  </si>
  <si>
    <r>
      <t xml:space="preserve">Font: CORES (2022). </t>
    </r>
    <r>
      <rPr>
        <sz val="8"/>
        <rFont val="Arial"/>
        <family val="2"/>
      </rPr>
      <t>Estadísticas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https://www.cores.es/es</t>
    </r>
    <r>
      <rPr>
        <i/>
        <sz val="8"/>
        <rFont val="Arial"/>
        <family val="2"/>
      </rPr>
      <t xml:space="preserve"> (Accedit: 1 juny 2022)</t>
    </r>
  </si>
  <si>
    <r>
      <t xml:space="preserve">Font: INE (2022). </t>
    </r>
    <r>
      <rPr>
        <sz val="8"/>
        <color rgb="FF000000"/>
        <rFont val="Arial"/>
        <family val="2"/>
      </rPr>
      <t xml:space="preserve">Índice de precios industriales.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>https://www.ine.es/dyngs/INEbase/es/operacion.htm?c=Estadistica_C&amp;cid=1254736145519&amp;menu=resultados&amp;idp=1254735576715 (Accedit: 16 juny 2022)</t>
    </r>
  </si>
  <si>
    <r>
      <t xml:space="preserve">Font: IBESTAT (2022). </t>
    </r>
    <r>
      <rPr>
        <sz val="8"/>
        <rFont val="Arial"/>
        <family val="2"/>
      </rPr>
      <t>Estadística estructural d’empreses. Sector indústria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https://ibestat.caib.es/ibestat/page?&amp;p=px_tablas&amp;nodeId=a9f2f290-bc16-4c4e-b1eb-65f9d93a64ad&amp;path=economia%2Findustria-energia%2Findustrial-empreses-macromagnituds&amp;lang=ca</t>
    </r>
    <r>
      <rPr>
        <i/>
        <sz val="8"/>
        <rFont val="Arial"/>
        <family val="2"/>
      </rPr>
      <t xml:space="preserve"> (Accedit: 1 juny 2022)</t>
    </r>
  </si>
  <si>
    <r>
      <t xml:space="preserve">Font: IBESTAT (2022). </t>
    </r>
    <r>
      <rPr>
        <sz val="8"/>
        <rFont val="Arial"/>
        <family val="2"/>
      </rPr>
      <t xml:space="preserve">Estadística estructural d’empreses. Sector indústria. </t>
    </r>
    <r>
      <rPr>
        <i/>
        <sz val="8"/>
        <rFont val="Arial"/>
        <family val="2"/>
      </rPr>
      <t>Disponible a:</t>
    </r>
    <r>
      <rPr>
        <sz val="8"/>
        <rFont val="Arial"/>
        <family val="2"/>
      </rPr>
      <t xml:space="preserve"> https://ibestat.caib.es/ibestat/page?&amp;p=px_tablas&amp;nodeId=a9f2f290-bc16-4c4e-b1eb-65f9d93a64ad&amp;path=economia%2Findustria-energia%2Findustrial-empreses-macromagnituds&amp;lang=ca </t>
    </r>
    <r>
      <rPr>
        <i/>
        <sz val="8"/>
        <rFont val="Arial"/>
        <family val="2"/>
      </rPr>
      <t>(Accedit: 1 juny 2022)</t>
    </r>
  </si>
  <si>
    <r>
      <t>Font: IBESTAT (2022).</t>
    </r>
    <r>
      <rPr>
        <sz val="8"/>
        <color rgb="FF333333"/>
        <rFont val="Arial"/>
        <family val="2"/>
      </rPr>
      <t xml:space="preserve"> Facturació d’energia elèctrica (GESA)</t>
    </r>
    <r>
      <rPr>
        <i/>
        <sz val="8"/>
        <color rgb="FF333333"/>
        <rFont val="Arial"/>
        <family val="2"/>
      </rPr>
      <t xml:space="preserve">. Disponible a: </t>
    </r>
    <r>
      <rPr>
        <sz val="8"/>
        <color rgb="FF333333"/>
        <rFont val="Arial"/>
        <family val="2"/>
      </rPr>
      <t xml:space="preserve">https://ibestat.caib.es/ibestat/page?&amp;p=px_tablas&amp;nodeId=8b419725-bb6e-4710-a94f-34f08a4ad5ba&amp;path=economia%2Findustria-energia%2Ffacturacio-energia-gesa&amp;lang=ca </t>
    </r>
    <r>
      <rPr>
        <i/>
        <sz val="8"/>
        <color rgb="FF333333"/>
        <rFont val="Arial"/>
        <family val="2"/>
      </rPr>
      <t>(Accedit: 1 juny 2022)</t>
    </r>
  </si>
  <si>
    <t>Notra 2: La variable sector econòmic és la que facilita ENDESA, que a partir del 2019 no coincideix totalment amb la dels anys anteriors.</t>
  </si>
  <si>
    <r>
      <t xml:space="preserve">Font: INE (2022). </t>
    </r>
    <r>
      <rPr>
        <sz val="8"/>
        <rFont val="Arial"/>
        <family val="2"/>
      </rPr>
      <t xml:space="preserve">Índex de preus industrials.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https://www.ine.es/dyngs/INEbase/es/operacion.htm?c=Estadistica_C&amp;cid=1254736147699&amp;menu=resultados&amp;idp=1254735576715</t>
    </r>
    <r>
      <rPr>
        <i/>
        <sz val="8"/>
        <rFont val="Arial"/>
        <family val="2"/>
      </rPr>
      <t xml:space="preserve"> (Accedit: 1 juny 2022)</t>
    </r>
  </si>
  <si>
    <r>
      <t xml:space="preserve">Font: INE. </t>
    </r>
    <r>
      <rPr>
        <sz val="8"/>
        <rFont val="Arial"/>
        <family val="2"/>
      </rPr>
      <t>Sector indústria</t>
    </r>
    <r>
      <rPr>
        <i/>
        <sz val="8"/>
        <rFont val="Arial"/>
        <family val="2"/>
      </rPr>
      <t>. Diponible a:</t>
    </r>
    <r>
      <rPr>
        <sz val="8"/>
        <rFont val="Arial"/>
        <family val="2"/>
      </rPr>
      <t xml:space="preserve"> https://www.ine.es/jaxiT3/Datos.htm?t=39372 (Accedit: 16 juny 2022)</t>
    </r>
  </si>
  <si>
    <r>
      <t xml:space="preserve">Font: INE (2022). </t>
    </r>
    <r>
      <rPr>
        <sz val="8"/>
        <rFont val="Arial"/>
        <family val="2"/>
      </rPr>
      <t xml:space="preserve">Índice de precios industriales. </t>
    </r>
    <r>
      <rPr>
        <i/>
        <sz val="8"/>
        <rFont val="Arial"/>
        <family val="2"/>
      </rPr>
      <t>Disponible a:</t>
    </r>
    <r>
      <rPr>
        <sz val="8"/>
        <rFont val="Arial"/>
        <family val="2"/>
      </rPr>
      <t xml:space="preserve"> https://www.ine.es/dyngs/INEbase/es/operacion.htm?c=Estadistica_C&amp;cid=1254736147699&amp;menu=resultados&amp;idp=1254735576715 </t>
    </r>
    <r>
      <rPr>
        <i/>
        <sz val="8"/>
        <rFont val="Arial"/>
        <family val="2"/>
      </rPr>
      <t>(Accedit: 16 juny 2022)</t>
    </r>
  </si>
  <si>
    <r>
      <rPr>
        <i/>
        <sz val="10"/>
        <rFont val="Arial"/>
        <family val="2"/>
      </rPr>
      <t xml:space="preserve">Font: INE (2022). </t>
    </r>
    <r>
      <rPr>
        <sz val="10"/>
        <rFont val="Arial"/>
        <family val="2"/>
      </rPr>
      <t xml:space="preserve">Índex de producció industrial. </t>
    </r>
    <r>
      <rPr>
        <i/>
        <sz val="10"/>
        <rFont val="Arial"/>
        <family val="2"/>
      </rPr>
      <t xml:space="preserve">Disponible a: </t>
    </r>
    <r>
      <rPr>
        <sz val="10"/>
        <rFont val="Arial"/>
        <family val="2"/>
      </rPr>
      <t>https://www.ine.es/dyngs/INEbase/es/operacion.htm?c=Estadistica_C&amp;cid=1254736145519&amp;menu=resultados&amp;idp=1254735576715</t>
    </r>
    <r>
      <rPr>
        <i/>
        <sz val="10"/>
        <rFont val="Arial"/>
        <family val="2"/>
      </rPr>
      <t xml:space="preserve"> (Accedit: 1 juny 2022)</t>
    </r>
  </si>
  <si>
    <t>Índex de quadres i gràfics. I.3. Indústria i energia (2021)</t>
  </si>
  <si>
    <t xml:space="preserve">Quadre IA-3.2. Índex de producció industrial (IPI) a les Illes Balears i Espanya (base 2015) (2017-2021) </t>
  </si>
  <si>
    <t>Memòria sobre l'economia, el treball i la societat de les Illes Balears 2021</t>
  </si>
  <si>
    <r>
      <t>Font: IBESTAT (2022).</t>
    </r>
    <r>
      <rPr>
        <sz val="8"/>
        <rFont val="Arial"/>
        <family val="2"/>
      </rPr>
      <t xml:space="preserve"> Estadística estructural d’empreses. Sector indústria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https://ibestat.caib.es/ibestat/page?&amp;p=px_tablas&amp;nodeId=a9f2f290-bc16-4c4e-b1eb-65f9d93a64ad&amp;path=economia%2Findustria-energia%2Findustrial-empreses-macromagnituds&amp;lang=ca</t>
    </r>
    <r>
      <rPr>
        <i/>
        <sz val="8"/>
        <rFont val="Arial"/>
        <family val="2"/>
      </rPr>
      <t xml:space="preserve"> (Accedit: 1 juny 2022)</t>
    </r>
  </si>
  <si>
    <r>
      <t xml:space="preserve">Font: GOIB (2022). </t>
    </r>
    <r>
      <rPr>
        <sz val="8"/>
        <rFont val="Arial"/>
        <family val="2"/>
      </rPr>
      <t xml:space="preserve">Registre miner de les Illes Balears.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https://www.caib.es/siiweb/mines/MinasListReport.jsp</t>
    </r>
    <r>
      <rPr>
        <i/>
        <sz val="8"/>
        <rFont val="Arial"/>
        <family val="2"/>
      </rPr>
      <t xml:space="preserve"> (Accedit: 1 juny 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</si>
</sst>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0.0%"/>
    <numFmt numFmtId="165" formatCode="_-* #,##0.00\ _€_-;\-* #,##0.00\ _€_-;_-* \-??\ _€_-;_-@_-"/>
    <numFmt numFmtId="166" formatCode="0.0"/>
    <numFmt numFmtId="167" formatCode="#,##0.000"/>
    <numFmt numFmtId="168" formatCode="#,##0.0"/>
    <numFmt numFmtId="169" formatCode="#,##0.0000"/>
    <numFmt numFmtId="170" formatCode="_-* #,##0.0\ _€_-;\-* #,##0.0\ _€_-;_-* \-??\ _€_-;_-@_-"/>
    <numFmt numFmtId="171" formatCode="#,###;&quot;&quot;"/>
    <numFmt numFmtId="172" formatCode="mmm\ yy"/>
    <numFmt numFmtId="173" formatCode="0.0_ ;[Red]\-0.0\ "/>
    <numFmt numFmtId="174" formatCode="_-* #,##0\ _€_-;\-* #,##0\ _€_-;_-* \-??\ _€_-;_-@_-"/>
    <numFmt numFmtId="175" formatCode="_-* #,##0.0\ _€_-;\-* #,##0.0\ _€_-;_-* &quot;-&quot;?\ _€_-;_-@_-"/>
  </numFmts>
  <fonts count="64" x14ac:knownFonts="1">
    <font>
      <sz val="10"/>
      <name val="Arial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0"/>
      <name val="Arial"/>
      <family val="2"/>
    </font>
    <font>
      <b/>
      <sz val="10"/>
      <name val="Arial"/>
      <family val="2"/>
      <charset val="1"/>
    </font>
    <font>
      <b/>
      <sz val="10"/>
      <color rgb="FFFFFFFF"/>
      <name val="Arial"/>
      <family val="2"/>
      <charset val="1"/>
    </font>
    <font>
      <u/>
      <sz val="10"/>
      <color rgb="FF0000FF"/>
      <name val="Arial"/>
      <family val="2"/>
      <charset val="1"/>
    </font>
    <font>
      <sz val="8"/>
      <color rgb="FF000000"/>
      <name val="Arial"/>
      <family val="2"/>
      <charset val="1"/>
    </font>
    <font>
      <i/>
      <sz val="8"/>
      <color rgb="FF000000"/>
      <name val="Arial"/>
      <family val="2"/>
      <charset val="1"/>
    </font>
    <font>
      <sz val="12"/>
      <color rgb="FFFF0000"/>
      <name val="Arial"/>
      <family val="2"/>
      <charset val="1"/>
    </font>
    <font>
      <i/>
      <sz val="8"/>
      <name val="Arial"/>
      <family val="2"/>
      <charset val="1"/>
    </font>
    <font>
      <sz val="10"/>
      <color rgb="FF969696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333333"/>
      <name val="Calibri"/>
      <family val="2"/>
      <charset val="1"/>
    </font>
    <font>
      <sz val="11"/>
      <color rgb="FF333333"/>
      <name val="Arial"/>
      <family val="2"/>
      <charset val="1"/>
    </font>
    <font>
      <sz val="8"/>
      <name val="Arial"/>
      <family val="2"/>
      <charset val="1"/>
    </font>
    <font>
      <sz val="8"/>
      <color rgb="FF333333"/>
      <name val="Arial"/>
      <family val="2"/>
      <charset val="1"/>
    </font>
    <font>
      <b/>
      <sz val="14"/>
      <name val="Arial"/>
      <family val="2"/>
      <charset val="1"/>
    </font>
    <font>
      <sz val="11"/>
      <name val="Arial"/>
      <family val="2"/>
      <charset val="1"/>
    </font>
    <font>
      <sz val="8"/>
      <color rgb="FFFF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FFFFFF"/>
      <name val="Calibri"/>
      <family val="2"/>
      <charset val="1"/>
    </font>
    <font>
      <sz val="11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sz val="12"/>
      <name val="Arial"/>
      <family val="2"/>
      <charset val="1"/>
    </font>
    <font>
      <b/>
      <sz val="8"/>
      <color rgb="FFFFFFFF"/>
      <name val="Arial"/>
      <family val="2"/>
      <charset val="1"/>
    </font>
    <font>
      <b/>
      <sz val="8"/>
      <name val="Arial"/>
      <family val="2"/>
      <charset val="1"/>
    </font>
    <font>
      <sz val="14"/>
      <name val="Arial"/>
      <family val="2"/>
      <charset val="1"/>
    </font>
    <font>
      <sz val="16"/>
      <name val="Arial"/>
      <family val="2"/>
      <charset val="1"/>
    </font>
    <font>
      <sz val="8"/>
      <color rgb="FF333333"/>
      <name val="Calibri"/>
      <family val="2"/>
      <charset val="1"/>
    </font>
    <font>
      <b/>
      <sz val="10"/>
      <color rgb="FFFF0000"/>
      <name val="Arial"/>
      <family val="2"/>
      <charset val="1"/>
    </font>
    <font>
      <b/>
      <sz val="9"/>
      <name val="Univers"/>
      <family val="2"/>
      <charset val="1"/>
    </font>
    <font>
      <b/>
      <sz val="8"/>
      <color rgb="FF000000"/>
      <name val="Arial"/>
      <family val="2"/>
      <charset val="1"/>
    </font>
    <font>
      <sz val="11"/>
      <name val="Univers"/>
      <family val="2"/>
      <charset val="1"/>
    </font>
    <font>
      <b/>
      <sz val="12"/>
      <color rgb="FF457E76"/>
      <name val="Arial"/>
      <family val="2"/>
      <charset val="1"/>
    </font>
    <font>
      <b/>
      <sz val="11"/>
      <color rgb="FF333333"/>
      <name val="Arial"/>
      <family val="2"/>
      <charset val="1"/>
    </font>
    <font>
      <b/>
      <sz val="9"/>
      <name val="Arial"/>
      <family val="2"/>
      <charset val="1"/>
    </font>
    <font>
      <sz val="10"/>
      <color rgb="FFFFFFFF"/>
      <name val="Arial"/>
      <family val="2"/>
      <charset val="1"/>
    </font>
    <font>
      <sz val="14"/>
      <color rgb="FFFF0000"/>
      <name val="Arial"/>
      <family val="2"/>
      <charset val="1"/>
    </font>
    <font>
      <sz val="9"/>
      <color rgb="FF666666"/>
      <name val="Trebuchet MS"/>
      <family val="2"/>
      <charset val="1"/>
    </font>
    <font>
      <b/>
      <sz val="9"/>
      <color rgb="FF6B6B6B"/>
      <name val="Trebuchet MS"/>
      <family val="2"/>
      <charset val="1"/>
    </font>
    <font>
      <b/>
      <sz val="15"/>
      <color rgb="FF666666"/>
      <name val="Trebuchet MS"/>
      <family val="2"/>
      <charset val="1"/>
    </font>
    <font>
      <b/>
      <sz val="10"/>
      <color rgb="FF6B6B6B"/>
      <name val="Trebuchet MS"/>
      <family val="2"/>
      <charset val="1"/>
    </font>
    <font>
      <sz val="10"/>
      <name val="Trebuchet MS"/>
      <family val="2"/>
      <charset val="1"/>
    </font>
    <font>
      <sz val="9"/>
      <color rgb="FFC97911"/>
      <name val="Trebuchet MS"/>
      <family val="2"/>
      <charset val="1"/>
    </font>
    <font>
      <sz val="10"/>
      <color rgb="FFC97911"/>
      <name val="Trebuchet MS"/>
      <family val="2"/>
      <charset val="1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6"/>
      <name val="Arial"/>
      <family val="2"/>
      <charset val="1"/>
    </font>
    <font>
      <i/>
      <sz val="8"/>
      <name val="Arial"/>
      <family val="2"/>
    </font>
    <font>
      <i/>
      <sz val="10"/>
      <name val="Arial"/>
      <family val="2"/>
    </font>
    <font>
      <i/>
      <sz val="8"/>
      <color rgb="FF000000"/>
      <name val="Arial"/>
      <family val="2"/>
    </font>
    <font>
      <sz val="11"/>
      <name val="Calibri"/>
      <family val="2"/>
    </font>
    <font>
      <sz val="8"/>
      <color rgb="FF333333"/>
      <name val="Arial"/>
      <family val="2"/>
    </font>
    <font>
      <i/>
      <sz val="8"/>
      <color rgb="FF333333"/>
      <name val="Arial"/>
      <family val="2"/>
    </font>
    <font>
      <sz val="8"/>
      <color rgb="FF000000"/>
      <name val="Arial"/>
      <family val="2"/>
    </font>
    <font>
      <i/>
      <sz val="11"/>
      <color rgb="FF000000"/>
      <name val="Arial"/>
      <family val="2"/>
    </font>
    <font>
      <b/>
      <sz val="8"/>
      <color rgb="FFFFFFFF"/>
      <name val="Arial"/>
      <family val="2"/>
    </font>
    <font>
      <b/>
      <sz val="8"/>
      <color theme="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808080"/>
        <bgColor rgb="FF878787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3F4F7"/>
      </patternFill>
    </fill>
    <fill>
      <patternFill patternType="solid">
        <fgColor rgb="FFFFCC99"/>
        <bgColor rgb="FFD8D8D8"/>
      </patternFill>
    </fill>
    <fill>
      <patternFill patternType="solid">
        <fgColor rgb="FFFFC000"/>
        <bgColor rgb="FFFFCC00"/>
      </patternFill>
    </fill>
    <fill>
      <patternFill patternType="solid">
        <fgColor rgb="FF89BEBA"/>
        <bgColor rgb="FFA6A6A6"/>
      </patternFill>
    </fill>
    <fill>
      <patternFill patternType="solid">
        <fgColor rgb="FFDDEEEC"/>
        <bgColor rgb="FFE9E9E9"/>
      </patternFill>
    </fill>
    <fill>
      <patternFill patternType="solid">
        <fgColor rgb="FFF3F4F7"/>
        <bgColor rgb="FFFFFFFF"/>
      </patternFill>
    </fill>
    <fill>
      <patternFill patternType="solid">
        <fgColor rgb="FFFFCC00"/>
        <bgColor rgb="FFFFC000"/>
      </patternFill>
    </fill>
    <fill>
      <patternFill patternType="solid">
        <fgColor rgb="FFBFBFBF"/>
        <bgColor rgb="FFC0C0C0"/>
      </patternFill>
    </fill>
    <fill>
      <patternFill patternType="solid">
        <fgColor rgb="FFFFFF00"/>
        <bgColor rgb="FFFFCC00"/>
      </patternFill>
    </fill>
    <fill>
      <patternFill patternType="solid">
        <fgColor rgb="FF0000FF"/>
        <bgColor rgb="FF0000FF"/>
      </patternFill>
    </fill>
    <fill>
      <patternFill patternType="solid">
        <fgColor rgb="FF3366FF"/>
        <bgColor rgb="FF4F81BD"/>
      </patternFill>
    </fill>
    <fill>
      <patternFill patternType="solid">
        <fgColor rgb="FFE9E9E9"/>
        <bgColor rgb="FFDDEEE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rgb="FFBFBFBF"/>
      </patternFill>
    </fill>
    <fill>
      <patternFill patternType="solid">
        <fgColor theme="0"/>
        <bgColor indexed="64"/>
      </patternFill>
    </fill>
    <fill>
      <patternFill patternType="solid">
        <fgColor rgb="FFFFCC00"/>
        <bgColor rgb="FFFFCC00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C0C0C0"/>
      </top>
      <bottom/>
      <diagonal/>
    </border>
    <border>
      <left style="thin">
        <color rgb="FFFFFFFF"/>
      </left>
      <right style="thin">
        <color rgb="FFFFFFFF"/>
      </right>
      <top style="thin">
        <color rgb="FFFF9900"/>
      </top>
      <bottom style="thin">
        <color rgb="FFFF9900"/>
      </bottom>
      <diagonal/>
    </border>
    <border>
      <left style="thin">
        <color rgb="FFFFFFFF"/>
      </left>
      <right style="thin">
        <color rgb="FFFF9900"/>
      </right>
      <top style="thin">
        <color rgb="FFFF9900"/>
      </top>
      <bottom style="thin">
        <color rgb="FFFF9900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 style="thin">
        <color rgb="FF969696"/>
      </right>
      <top/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C0C0C0"/>
      </bottom>
      <diagonal/>
    </border>
    <border>
      <left style="thin">
        <color rgb="FFFFFFFF"/>
      </left>
      <right style="thin">
        <color rgb="FFFF9900"/>
      </right>
      <top style="thin">
        <color rgb="FFFF99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rgb="FF457E76"/>
      </bottom>
      <diagonal/>
    </border>
    <border>
      <left/>
      <right style="medium">
        <color auto="1"/>
      </right>
      <top style="thick">
        <color rgb="FF457E76"/>
      </top>
      <bottom style="medium">
        <color auto="1"/>
      </bottom>
      <diagonal/>
    </border>
    <border>
      <left/>
      <right/>
      <top/>
      <bottom style="medium">
        <color rgb="FFD8D8D8"/>
      </bottom>
      <diagonal/>
    </border>
    <border>
      <left style="thick">
        <color rgb="FFFFFFFF"/>
      </left>
      <right/>
      <top/>
      <bottom/>
      <diagonal/>
    </border>
    <border>
      <left style="thick">
        <color rgb="FFFFFFFF"/>
      </left>
      <right/>
      <top/>
      <bottom style="medium">
        <color rgb="FF457E76"/>
      </bottom>
      <diagonal/>
    </border>
    <border>
      <left/>
      <right/>
      <top/>
      <bottom style="medium">
        <color rgb="FF457E76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D3D3D3"/>
      </left>
      <right/>
      <top style="medium">
        <color rgb="FFD3D3D3"/>
      </top>
      <bottom style="medium">
        <color rgb="FFD3D3D3"/>
      </bottom>
      <diagonal/>
    </border>
    <border>
      <left/>
      <right/>
      <top style="medium">
        <color rgb="FFD3D3D3"/>
      </top>
      <bottom style="medium">
        <color rgb="FFD3D3D3"/>
      </bottom>
      <diagonal/>
    </border>
    <border>
      <left/>
      <right style="medium">
        <color rgb="FFD3D3D3"/>
      </right>
      <top style="medium">
        <color rgb="FFD3D3D3"/>
      </top>
      <bottom style="medium">
        <color rgb="FFD3D3D3"/>
      </bottom>
      <diagonal/>
    </border>
    <border>
      <left style="medium">
        <color rgb="FFD3D3D3"/>
      </left>
      <right/>
      <top style="medium">
        <color rgb="FFD3D3D3"/>
      </top>
      <bottom/>
      <diagonal/>
    </border>
    <border>
      <left/>
      <right/>
      <top style="medium">
        <color rgb="FFD3D3D3"/>
      </top>
      <bottom/>
      <diagonal/>
    </border>
    <border>
      <left/>
      <right style="medium">
        <color rgb="FFD3D3D3"/>
      </right>
      <top style="medium">
        <color rgb="FFD3D3D3"/>
      </top>
      <bottom/>
      <diagonal/>
    </border>
    <border>
      <left style="medium">
        <color rgb="FFD3D3D3"/>
      </left>
      <right/>
      <top/>
      <bottom/>
      <diagonal/>
    </border>
    <border>
      <left/>
      <right style="medium">
        <color rgb="FFD3D3D3"/>
      </right>
      <top/>
      <bottom/>
      <diagonal/>
    </border>
    <border>
      <left style="medium">
        <color rgb="FFD3D3D3"/>
      </left>
      <right/>
      <top/>
      <bottom style="medium">
        <color rgb="FFD3D3D3"/>
      </bottom>
      <diagonal/>
    </border>
    <border>
      <left/>
      <right/>
      <top/>
      <bottom style="medium">
        <color rgb="FFD3D3D3"/>
      </bottom>
      <diagonal/>
    </border>
    <border>
      <left/>
      <right style="medium">
        <color rgb="FFD3D3D3"/>
      </right>
      <top/>
      <bottom style="medium">
        <color rgb="FFD3D3D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165" fontId="47" fillId="0" borderId="0" applyBorder="0" applyProtection="0"/>
    <xf numFmtId="9" fontId="47" fillId="0" borderId="0" applyBorder="0" applyProtection="0"/>
    <xf numFmtId="0" fontId="6" fillId="0" borderId="0" applyBorder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47" fillId="0" borderId="0" applyBorder="0" applyProtection="0"/>
    <xf numFmtId="0" fontId="47" fillId="0" borderId="0" applyBorder="0" applyProtection="0"/>
    <xf numFmtId="0" fontId="47" fillId="0" borderId="0" applyBorder="0" applyProtection="0"/>
    <xf numFmtId="0" fontId="47" fillId="0" borderId="0" applyBorder="0" applyProtection="0">
      <alignment horizontal="left"/>
    </xf>
    <xf numFmtId="0" fontId="3" fillId="0" borderId="0" applyBorder="0" applyProtection="0">
      <alignment horizontal="left"/>
    </xf>
    <xf numFmtId="0" fontId="3" fillId="0" borderId="0" applyBorder="0" applyProtection="0"/>
    <xf numFmtId="0" fontId="48" fillId="0" borderId="0"/>
    <xf numFmtId="43" fontId="48" fillId="0" borderId="0" applyFont="0" applyFill="0" applyBorder="0" applyAlignment="0" applyProtection="0"/>
  </cellStyleXfs>
  <cellXfs count="361">
    <xf numFmtId="0" fontId="0" fillId="0" borderId="0" xfId="0"/>
    <xf numFmtId="0" fontId="7" fillId="0" borderId="0" xfId="0" applyFont="1"/>
    <xf numFmtId="0" fontId="7" fillId="0" borderId="0" xfId="0" applyFont="1" applyAlignment="1">
      <alignment wrapText="1"/>
    </xf>
    <xf numFmtId="0" fontId="7" fillId="0" borderId="0" xfId="7" applyFont="1"/>
    <xf numFmtId="164" fontId="7" fillId="0" borderId="0" xfId="2" applyNumberFormat="1" applyFont="1" applyBorder="1" applyAlignment="1" applyProtection="1"/>
    <xf numFmtId="0" fontId="8" fillId="0" borderId="0" xfId="0" applyFont="1"/>
    <xf numFmtId="0" fontId="9" fillId="0" borderId="0" xfId="0" applyFont="1"/>
    <xf numFmtId="0" fontId="13" fillId="5" borderId="3" xfId="0" applyFont="1" applyFill="1" applyBorder="1" applyAlignment="1">
      <alignment horizontal="left"/>
    </xf>
    <xf numFmtId="0" fontId="11" fillId="4" borderId="5" xfId="0" applyFont="1" applyFill="1" applyBorder="1" applyAlignment="1">
      <alignment horizontal="left"/>
    </xf>
    <xf numFmtId="0" fontId="1" fillId="0" borderId="0" xfId="0" applyFont="1"/>
    <xf numFmtId="0" fontId="11" fillId="4" borderId="6" xfId="0" applyFont="1" applyFill="1" applyBorder="1" applyAlignment="1">
      <alignment horizontal="left"/>
    </xf>
    <xf numFmtId="0" fontId="14" fillId="4" borderId="7" xfId="0" applyFont="1" applyFill="1" applyBorder="1" applyAlignment="1">
      <alignment horizontal="left"/>
    </xf>
    <xf numFmtId="0" fontId="15" fillId="0" borderId="8" xfId="0" applyFont="1" applyBorder="1" applyAlignment="1">
      <alignment horizontal="right"/>
    </xf>
    <xf numFmtId="0" fontId="15" fillId="0" borderId="9" xfId="0" applyFont="1" applyBorder="1" applyAlignment="1">
      <alignment horizontal="right"/>
    </xf>
    <xf numFmtId="0" fontId="15" fillId="0" borderId="0" xfId="0" applyFont="1" applyBorder="1" applyAlignment="1">
      <alignment horizontal="right"/>
    </xf>
    <xf numFmtId="10" fontId="0" fillId="0" borderId="0" xfId="2" applyNumberFormat="1" applyFont="1" applyBorder="1" applyAlignment="1" applyProtection="1"/>
    <xf numFmtId="0" fontId="17" fillId="6" borderId="0" xfId="0" applyFont="1" applyFill="1"/>
    <xf numFmtId="0" fontId="0" fillId="6" borderId="0" xfId="0" applyFill="1"/>
    <xf numFmtId="10" fontId="0" fillId="6" borderId="0" xfId="2" applyNumberFormat="1" applyFont="1" applyFill="1" applyBorder="1" applyAlignment="1" applyProtection="1"/>
    <xf numFmtId="0" fontId="4" fillId="0" borderId="0" xfId="0" applyFont="1"/>
    <xf numFmtId="0" fontId="15" fillId="0" borderId="0" xfId="0" applyFont="1"/>
    <xf numFmtId="0" fontId="15" fillId="0" borderId="0" xfId="1" applyNumberFormat="1" applyFont="1" applyBorder="1" applyAlignment="1" applyProtection="1"/>
    <xf numFmtId="0" fontId="18" fillId="0" borderId="10" xfId="0" applyFont="1" applyBorder="1" applyAlignment="1"/>
    <xf numFmtId="0" fontId="18" fillId="0" borderId="11" xfId="0" applyFont="1" applyBorder="1" applyAlignment="1"/>
    <xf numFmtId="0" fontId="18" fillId="0" borderId="0" xfId="1" applyNumberFormat="1" applyFont="1" applyBorder="1" applyAlignment="1" applyProtection="1"/>
    <xf numFmtId="0" fontId="18" fillId="0" borderId="0" xfId="0" applyFont="1" applyBorder="1" applyAlignment="1"/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left"/>
    </xf>
    <xf numFmtId="166" fontId="18" fillId="0" borderId="0" xfId="1" applyNumberFormat="1" applyFont="1" applyBorder="1" applyAlignment="1" applyProtection="1">
      <alignment horizontal="right"/>
    </xf>
    <xf numFmtId="165" fontId="15" fillId="0" borderId="0" xfId="1" applyFont="1" applyBorder="1" applyAlignment="1" applyProtection="1"/>
    <xf numFmtId="165" fontId="19" fillId="0" borderId="0" xfId="1" applyFont="1" applyBorder="1" applyAlignment="1" applyProtection="1"/>
    <xf numFmtId="0" fontId="23" fillId="0" borderId="0" xfId="0" applyFont="1" applyBorder="1" applyAlignment="1"/>
    <xf numFmtId="0" fontId="21" fillId="4" borderId="12" xfId="0" applyFont="1" applyFill="1" applyBorder="1"/>
    <xf numFmtId="0" fontId="18" fillId="0" borderId="0" xfId="0" applyFont="1"/>
    <xf numFmtId="0" fontId="15" fillId="0" borderId="0" xfId="0" applyFont="1" applyBorder="1"/>
    <xf numFmtId="0" fontId="0" fillId="7" borderId="12" xfId="0" applyFont="1" applyFill="1" applyBorder="1"/>
    <xf numFmtId="0" fontId="21" fillId="7" borderId="12" xfId="0" applyFont="1" applyFill="1" applyBorder="1" applyAlignment="1">
      <alignment horizontal="left" wrapText="1"/>
    </xf>
    <xf numFmtId="0" fontId="21" fillId="8" borderId="12" xfId="0" applyFont="1" applyFill="1" applyBorder="1" applyAlignment="1">
      <alignment horizontal="left" wrapText="1"/>
    </xf>
    <xf numFmtId="167" fontId="24" fillId="9" borderId="12" xfId="0" applyNumberFormat="1" applyFont="1" applyFill="1" applyBorder="1" applyAlignment="1">
      <alignment horizontal="right"/>
    </xf>
    <xf numFmtId="0" fontId="25" fillId="0" borderId="0" xfId="0" applyFont="1"/>
    <xf numFmtId="0" fontId="9" fillId="0" borderId="0" xfId="0" applyFont="1"/>
    <xf numFmtId="0" fontId="21" fillId="8" borderId="12" xfId="0" applyFont="1" applyFill="1" applyBorder="1" applyAlignment="1">
      <alignment horizontal="center" wrapText="1"/>
    </xf>
    <xf numFmtId="167" fontId="0" fillId="0" borderId="0" xfId="0" applyNumberFormat="1"/>
    <xf numFmtId="0" fontId="15" fillId="0" borderId="0" xfId="0" applyFont="1"/>
    <xf numFmtId="0" fontId="15" fillId="0" borderId="1" xfId="0" applyFont="1" applyBorder="1" applyAlignment="1"/>
    <xf numFmtId="0" fontId="15" fillId="0" borderId="0" xfId="0" applyFont="1" applyAlignment="1">
      <alignment horizontal="center"/>
    </xf>
    <xf numFmtId="0" fontId="15" fillId="0" borderId="1" xfId="0" applyFont="1" applyBorder="1" applyAlignment="1">
      <alignment horizontal="left"/>
    </xf>
    <xf numFmtId="0" fontId="27" fillId="3" borderId="1" xfId="0" applyFont="1" applyFill="1" applyBorder="1" applyAlignment="1">
      <alignment horizontal="left"/>
    </xf>
    <xf numFmtId="3" fontId="27" fillId="3" borderId="1" xfId="0" applyNumberFormat="1" applyFont="1" applyFill="1" applyBorder="1" applyAlignment="1">
      <alignment horizontal="right"/>
    </xf>
    <xf numFmtId="164" fontId="27" fillId="3" borderId="1" xfId="2" applyNumberFormat="1" applyFont="1" applyFill="1" applyBorder="1" applyAlignment="1" applyProtection="1">
      <alignment horizontal="right"/>
    </xf>
    <xf numFmtId="165" fontId="15" fillId="0" borderId="0" xfId="1" applyFont="1" applyBorder="1" applyAlignment="1" applyProtection="1">
      <alignment horizontal="center"/>
    </xf>
    <xf numFmtId="165" fontId="15" fillId="0" borderId="0" xfId="0" applyNumberFormat="1" applyFont="1"/>
    <xf numFmtId="3" fontId="15" fillId="0" borderId="1" xfId="0" applyNumberFormat="1" applyFont="1" applyBorder="1" applyAlignment="1">
      <alignment horizontal="right"/>
    </xf>
    <xf numFmtId="164" fontId="15" fillId="0" borderId="1" xfId="2" applyNumberFormat="1" applyFont="1" applyBorder="1" applyAlignment="1" applyProtection="1">
      <alignment horizontal="right"/>
    </xf>
    <xf numFmtId="0" fontId="15" fillId="0" borderId="0" xfId="0" applyFont="1" applyAlignment="1">
      <alignment wrapText="1"/>
    </xf>
    <xf numFmtId="0" fontId="21" fillId="4" borderId="12" xfId="5" applyFont="1" applyFill="1" applyBorder="1"/>
    <xf numFmtId="0" fontId="2" fillId="7" borderId="12" xfId="5" applyFont="1" applyFill="1" applyBorder="1"/>
    <xf numFmtId="0" fontId="2" fillId="0" borderId="0" xfId="5"/>
    <xf numFmtId="0" fontId="21" fillId="8" borderId="12" xfId="5" applyFont="1" applyFill="1" applyBorder="1" applyAlignment="1">
      <alignment horizontal="left" wrapText="1"/>
    </xf>
    <xf numFmtId="167" fontId="24" fillId="9" borderId="12" xfId="5" applyNumberFormat="1" applyFont="1" applyFill="1" applyBorder="1" applyAlignment="1">
      <alignment horizontal="right"/>
    </xf>
    <xf numFmtId="0" fontId="28" fillId="0" borderId="0" xfId="0" applyFont="1"/>
    <xf numFmtId="0" fontId="27" fillId="11" borderId="1" xfId="0" applyFont="1" applyFill="1" applyBorder="1"/>
    <xf numFmtId="168" fontId="27" fillId="11" borderId="1" xfId="0" applyNumberFormat="1" applyFont="1" applyFill="1" applyBorder="1" applyAlignment="1">
      <alignment horizontal="right" wrapText="1"/>
    </xf>
    <xf numFmtId="0" fontId="6" fillId="0" borderId="0" xfId="3" applyFont="1" applyBorder="1" applyAlignment="1" applyProtection="1"/>
    <xf numFmtId="0" fontId="15" fillId="0" borderId="1" xfId="0" applyFont="1" applyBorder="1"/>
    <xf numFmtId="168" fontId="15" fillId="4" borderId="1" xfId="0" applyNumberFormat="1" applyFont="1" applyFill="1" applyBorder="1" applyAlignment="1">
      <alignment horizontal="right" wrapText="1"/>
    </xf>
    <xf numFmtId="164" fontId="15" fillId="0" borderId="0" xfId="2" applyNumberFormat="1" applyFont="1" applyBorder="1" applyAlignment="1" applyProtection="1"/>
    <xf numFmtId="0" fontId="15" fillId="0" borderId="0" xfId="0" applyFont="1" applyAlignment="1">
      <alignment horizontal="left"/>
    </xf>
    <xf numFmtId="0" fontId="15" fillId="0" borderId="1" xfId="0" applyFont="1" applyBorder="1" applyAlignment="1">
      <alignment horizontal="left"/>
    </xf>
    <xf numFmtId="168" fontId="15" fillId="0" borderId="1" xfId="0" applyNumberFormat="1" applyFont="1" applyBorder="1"/>
    <xf numFmtId="166" fontId="15" fillId="0" borderId="1" xfId="2" applyNumberFormat="1" applyFont="1" applyBorder="1" applyAlignment="1" applyProtection="1"/>
    <xf numFmtId="166" fontId="15" fillId="0" borderId="0" xfId="0" applyNumberFormat="1" applyFont="1"/>
    <xf numFmtId="0" fontId="27" fillId="3" borderId="1" xfId="0" applyFont="1" applyFill="1" applyBorder="1" applyAlignment="1">
      <alignment horizontal="left"/>
    </xf>
    <xf numFmtId="168" fontId="27" fillId="3" borderId="1" xfId="0" applyNumberFormat="1" applyFont="1" applyFill="1" applyBorder="1"/>
    <xf numFmtId="168" fontId="15" fillId="0" borderId="0" xfId="0" applyNumberFormat="1" applyFont="1"/>
    <xf numFmtId="164" fontId="15" fillId="0" borderId="1" xfId="2" applyNumberFormat="1" applyFont="1" applyBorder="1" applyAlignment="1" applyProtection="1"/>
    <xf numFmtId="164" fontId="27" fillId="3" borderId="1" xfId="2" applyNumberFormat="1" applyFont="1" applyFill="1" applyBorder="1" applyAlignment="1" applyProtection="1"/>
    <xf numFmtId="10" fontId="15" fillId="0" borderId="0" xfId="2" applyNumberFormat="1" applyFont="1" applyBorder="1" applyAlignment="1" applyProtection="1"/>
    <xf numFmtId="0" fontId="27" fillId="3" borderId="1" xfId="0" applyFont="1" applyFill="1" applyBorder="1"/>
    <xf numFmtId="0" fontId="19" fillId="0" borderId="0" xfId="0" applyFont="1"/>
    <xf numFmtId="166" fontId="27" fillId="11" borderId="1" xfId="0" applyNumberFormat="1" applyFont="1" applyFill="1" applyBorder="1"/>
    <xf numFmtId="164" fontId="27" fillId="11" borderId="1" xfId="2" applyNumberFormat="1" applyFont="1" applyFill="1" applyBorder="1" applyAlignment="1" applyProtection="1"/>
    <xf numFmtId="166" fontId="15" fillId="0" borderId="1" xfId="0" applyNumberFormat="1" applyFont="1" applyBorder="1"/>
    <xf numFmtId="2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66" fontId="27" fillId="3" borderId="1" xfId="2" applyNumberFormat="1" applyFont="1" applyFill="1" applyBorder="1" applyAlignment="1" applyProtection="1"/>
    <xf numFmtId="4" fontId="15" fillId="0" borderId="0" xfId="0" applyNumberFormat="1" applyFont="1"/>
    <xf numFmtId="169" fontId="15" fillId="0" borderId="0" xfId="0" applyNumberFormat="1" applyFont="1"/>
    <xf numFmtId="0" fontId="30" fillId="0" borderId="15" xfId="0" applyFont="1" applyBorder="1" applyAlignment="1">
      <alignment horizontal="center"/>
    </xf>
    <xf numFmtId="3" fontId="27" fillId="3" borderId="1" xfId="0" applyNumberFormat="1" applyFont="1" applyFill="1" applyBorder="1"/>
    <xf numFmtId="3" fontId="15" fillId="0" borderId="1" xfId="0" applyNumberFormat="1" applyFont="1" applyBorder="1"/>
    <xf numFmtId="168" fontId="15" fillId="0" borderId="1" xfId="0" applyNumberFormat="1" applyFont="1" applyBorder="1"/>
    <xf numFmtId="3" fontId="15" fillId="0" borderId="1" xfId="0" applyNumberFormat="1" applyFont="1" applyBorder="1" applyAlignment="1">
      <alignment horizontal="right"/>
    </xf>
    <xf numFmtId="0" fontId="15" fillId="0" borderId="0" xfId="0" applyFont="1" applyAlignment="1">
      <alignment wrapText="1"/>
    </xf>
    <xf numFmtId="0" fontId="15" fillId="0" borderId="0" xfId="0" applyFont="1" applyAlignment="1"/>
    <xf numFmtId="0" fontId="15" fillId="0" borderId="1" xfId="0" applyFont="1" applyBorder="1" applyAlignment="1"/>
    <xf numFmtId="0" fontId="15" fillId="0" borderId="1" xfId="4" applyFont="1" applyBorder="1" applyAlignment="1">
      <alignment horizontal="center" vertical="center"/>
    </xf>
    <xf numFmtId="172" fontId="15" fillId="0" borderId="1" xfId="0" applyNumberFormat="1" applyFont="1" applyBorder="1" applyAlignment="1">
      <alignment horizontal="left"/>
    </xf>
    <xf numFmtId="4" fontId="15" fillId="0" borderId="0" xfId="0" applyNumberFormat="1" applyFont="1" applyAlignment="1"/>
    <xf numFmtId="0" fontId="31" fillId="0" borderId="0" xfId="0" applyFont="1" applyAlignment="1"/>
    <xf numFmtId="0" fontId="19" fillId="0" borderId="0" xfId="0" applyFont="1" applyAlignment="1"/>
    <xf numFmtId="0" fontId="15" fillId="12" borderId="0" xfId="0" applyFont="1" applyFill="1" applyAlignment="1"/>
    <xf numFmtId="3" fontId="32" fillId="0" borderId="0" xfId="0" applyNumberFormat="1" applyFont="1" applyAlignment="1">
      <alignment horizontal="right" vertical="center"/>
    </xf>
    <xf numFmtId="0" fontId="34" fillId="0" borderId="0" xfId="0" applyFont="1"/>
    <xf numFmtId="0" fontId="7" fillId="0" borderId="1" xfId="0" applyFont="1" applyBorder="1" applyAlignment="1">
      <alignment horizontal="left"/>
    </xf>
    <xf numFmtId="166" fontId="7" fillId="0" borderId="1" xfId="0" applyNumberFormat="1" applyFont="1" applyBorder="1" applyAlignment="1">
      <alignment horizontal="right"/>
    </xf>
    <xf numFmtId="166" fontId="7" fillId="0" borderId="1" xfId="2" applyNumberFormat="1" applyFont="1" applyBorder="1" applyAlignment="1" applyProtection="1">
      <alignment horizontal="right"/>
    </xf>
    <xf numFmtId="0" fontId="33" fillId="3" borderId="1" xfId="0" applyFont="1" applyFill="1" applyBorder="1" applyAlignment="1">
      <alignment horizontal="left"/>
    </xf>
    <xf numFmtId="166" fontId="33" fillId="3" borderId="1" xfId="0" applyNumberFormat="1" applyFont="1" applyFill="1" applyBorder="1" applyAlignment="1">
      <alignment horizontal="right"/>
    </xf>
    <xf numFmtId="166" fontId="33" fillId="3" borderId="1" xfId="2" applyNumberFormat="1" applyFont="1" applyFill="1" applyBorder="1" applyAlignment="1" applyProtection="1">
      <alignment horizontal="right"/>
    </xf>
    <xf numFmtId="0" fontId="35" fillId="0" borderId="0" xfId="0" applyFont="1"/>
    <xf numFmtId="0" fontId="36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6" fillId="0" borderId="0" xfId="3" applyFont="1" applyBorder="1" applyAlignment="1" applyProtection="1">
      <alignment horizontal="right" vertical="center" wrapText="1"/>
    </xf>
    <xf numFmtId="0" fontId="6" fillId="0" borderId="0" xfId="3" applyFont="1" applyBorder="1" applyAlignment="1" applyProtection="1">
      <alignment horizontal="left" vertical="center" indent="1"/>
    </xf>
    <xf numFmtId="0" fontId="6" fillId="0" borderId="20" xfId="3" applyFont="1" applyBorder="1" applyAlignment="1" applyProtection="1">
      <alignment horizontal="left" vertical="center" indent="1"/>
    </xf>
    <xf numFmtId="0" fontId="27" fillId="0" borderId="22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left" vertical="center" wrapText="1"/>
    </xf>
    <xf numFmtId="0" fontId="15" fillId="0" borderId="0" xfId="0" applyFont="1" applyAlignment="1">
      <alignment horizontal="right" vertical="center" wrapText="1"/>
    </xf>
    <xf numFmtId="0" fontId="15" fillId="0" borderId="24" xfId="0" applyFont="1" applyBorder="1" applyAlignment="1">
      <alignment horizontal="left" vertical="center" wrapText="1"/>
    </xf>
    <xf numFmtId="0" fontId="15" fillId="0" borderId="25" xfId="0" applyFont="1" applyBorder="1" applyAlignment="1">
      <alignment horizontal="right" vertical="center" wrapText="1"/>
    </xf>
    <xf numFmtId="1" fontId="15" fillId="0" borderId="1" xfId="0" applyNumberFormat="1" applyFont="1" applyBorder="1" applyAlignment="1">
      <alignment horizontal="left"/>
    </xf>
    <xf numFmtId="166" fontId="15" fillId="0" borderId="1" xfId="0" applyNumberFormat="1" applyFont="1" applyBorder="1"/>
    <xf numFmtId="166" fontId="19" fillId="0" borderId="0" xfId="0" applyNumberFormat="1" applyFont="1"/>
    <xf numFmtId="0" fontId="0" fillId="13" borderId="12" xfId="0" applyFont="1" applyFill="1" applyBorder="1"/>
    <xf numFmtId="0" fontId="21" fillId="13" borderId="12" xfId="0" applyFont="1" applyFill="1" applyBorder="1" applyAlignment="1">
      <alignment horizontal="left" wrapText="1"/>
    </xf>
    <xf numFmtId="0" fontId="21" fillId="14" borderId="12" xfId="0" applyFont="1" applyFill="1" applyBorder="1" applyAlignment="1">
      <alignment horizontal="center" wrapText="1"/>
    </xf>
    <xf numFmtId="167" fontId="24" fillId="2" borderId="12" xfId="0" applyNumberFormat="1" applyFont="1" applyFill="1" applyBorder="1" applyAlignment="1">
      <alignment horizontal="right"/>
    </xf>
    <xf numFmtId="0" fontId="27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 indent="1"/>
    </xf>
    <xf numFmtId="0" fontId="15" fillId="0" borderId="0" xfId="0" applyFont="1" applyBorder="1" applyAlignment="1"/>
    <xf numFmtId="0" fontId="39" fillId="0" borderId="0" xfId="0" applyFont="1"/>
    <xf numFmtId="0" fontId="27" fillId="0" borderId="1" xfId="0" applyFont="1" applyBorder="1" applyAlignment="1">
      <alignment horizontal="left"/>
    </xf>
    <xf numFmtId="168" fontId="27" fillId="4" borderId="1" xfId="0" applyNumberFormat="1" applyFont="1" applyFill="1" applyBorder="1" applyAlignment="1">
      <alignment horizontal="right" wrapText="1"/>
    </xf>
    <xf numFmtId="0" fontId="15" fillId="0" borderId="1" xfId="0" applyFont="1" applyBorder="1" applyAlignment="1">
      <alignment horizontal="left" indent="1"/>
    </xf>
    <xf numFmtId="165" fontId="27" fillId="0" borderId="0" xfId="1" applyFont="1" applyBorder="1" applyAlignment="1" applyProtection="1"/>
    <xf numFmtId="168" fontId="24" fillId="9" borderId="12" xfId="0" applyNumberFormat="1" applyFont="1" applyFill="1" applyBorder="1" applyAlignment="1">
      <alignment horizontal="right"/>
    </xf>
    <xf numFmtId="173" fontId="0" fillId="0" borderId="0" xfId="2" applyNumberFormat="1" applyFont="1" applyBorder="1" applyAlignment="1" applyProtection="1"/>
    <xf numFmtId="168" fontId="27" fillId="3" borderId="1" xfId="0" applyNumberFormat="1" applyFont="1" applyFill="1" applyBorder="1" applyAlignment="1">
      <alignment horizontal="right"/>
    </xf>
    <xf numFmtId="0" fontId="0" fillId="0" borderId="0" xfId="9" applyFont="1"/>
    <xf numFmtId="0" fontId="0" fillId="0" borderId="1" xfId="0" applyFont="1" applyBorder="1"/>
    <xf numFmtId="0" fontId="0" fillId="0" borderId="26" xfId="10" applyFont="1" applyBorder="1"/>
    <xf numFmtId="0" fontId="0" fillId="0" borderId="27" xfId="9" applyFont="1" applyBorder="1"/>
    <xf numFmtId="0" fontId="47" fillId="0" borderId="28" xfId="10" applyBorder="1"/>
    <xf numFmtId="0" fontId="47" fillId="0" borderId="29" xfId="10" applyBorder="1"/>
    <xf numFmtId="0" fontId="0" fillId="0" borderId="30" xfId="9" applyFont="1" applyBorder="1"/>
    <xf numFmtId="0" fontId="0" fillId="0" borderId="17" xfId="12" applyFont="1" applyBorder="1">
      <alignment horizontal="left"/>
    </xf>
    <xf numFmtId="0" fontId="0" fillId="0" borderId="18" xfId="12" applyFont="1" applyBorder="1">
      <alignment horizontal="left"/>
    </xf>
    <xf numFmtId="0" fontId="3" fillId="0" borderId="31" xfId="13" applyFont="1" applyBorder="1">
      <alignment horizontal="left"/>
    </xf>
    <xf numFmtId="0" fontId="0" fillId="0" borderId="32" xfId="12" applyFont="1" applyBorder="1">
      <alignment horizontal="left"/>
    </xf>
    <xf numFmtId="0" fontId="47" fillId="0" borderId="10" xfId="11" applyBorder="1"/>
    <xf numFmtId="0" fontId="47" fillId="0" borderId="11" xfId="11" applyBorder="1"/>
    <xf numFmtId="0" fontId="47" fillId="0" borderId="33" xfId="11" applyBorder="1"/>
    <xf numFmtId="0" fontId="3" fillId="0" borderId="34" xfId="14" applyBorder="1"/>
    <xf numFmtId="0" fontId="0" fillId="0" borderId="35" xfId="12" applyFont="1" applyBorder="1">
      <alignment horizontal="left"/>
    </xf>
    <xf numFmtId="0" fontId="47" fillId="0" borderId="36" xfId="11" applyBorder="1"/>
    <xf numFmtId="0" fontId="47" fillId="0" borderId="0" xfId="11"/>
    <xf numFmtId="0" fontId="47" fillId="0" borderId="37" xfId="11" applyBorder="1"/>
    <xf numFmtId="0" fontId="3" fillId="0" borderId="38" xfId="14" applyBorder="1"/>
    <xf numFmtId="0" fontId="47" fillId="0" borderId="17" xfId="11" applyBorder="1"/>
    <xf numFmtId="0" fontId="47" fillId="0" borderId="18" xfId="11" applyBorder="1"/>
    <xf numFmtId="0" fontId="47" fillId="0" borderId="39" xfId="11" applyBorder="1"/>
    <xf numFmtId="0" fontId="3" fillId="0" borderId="40" xfId="14" applyBorder="1"/>
    <xf numFmtId="0" fontId="3" fillId="0" borderId="41" xfId="13" applyFont="1" applyBorder="1">
      <alignment horizontal="left"/>
    </xf>
    <xf numFmtId="0" fontId="3" fillId="0" borderId="42" xfId="14" applyBorder="1"/>
    <xf numFmtId="0" fontId="3" fillId="0" borderId="43" xfId="14" applyBorder="1"/>
    <xf numFmtId="0" fontId="3" fillId="0" borderId="44" xfId="14" applyBorder="1"/>
    <xf numFmtId="0" fontId="3" fillId="0" borderId="45" xfId="14" applyBorder="1"/>
    <xf numFmtId="0" fontId="6" fillId="0" borderId="0" xfId="3" applyFont="1" applyBorder="1" applyAlignment="1" applyProtection="1">
      <alignment horizontal="center" vertical="center" wrapText="1"/>
    </xf>
    <xf numFmtId="0" fontId="40" fillId="4" borderId="46" xfId="0" applyFont="1" applyFill="1" applyBorder="1" applyAlignment="1">
      <alignment horizontal="right" vertical="center" wrapText="1"/>
    </xf>
    <xf numFmtId="0" fontId="40" fillId="4" borderId="47" xfId="0" applyFont="1" applyFill="1" applyBorder="1" applyAlignment="1">
      <alignment horizontal="right" vertical="center" wrapText="1"/>
    </xf>
    <xf numFmtId="0" fontId="40" fillId="4" borderId="47" xfId="0" applyFont="1" applyFill="1" applyBorder="1" applyAlignment="1">
      <alignment vertical="center" wrapText="1"/>
    </xf>
    <xf numFmtId="0" fontId="40" fillId="4" borderId="48" xfId="0" applyFont="1" applyFill="1" applyBorder="1" applyAlignment="1">
      <alignment vertical="center" wrapText="1"/>
    </xf>
    <xf numFmtId="0" fontId="41" fillId="15" borderId="49" xfId="0" applyFont="1" applyFill="1" applyBorder="1" applyAlignment="1">
      <alignment vertical="center" wrapText="1"/>
    </xf>
    <xf numFmtId="0" fontId="41" fillId="15" borderId="50" xfId="0" applyFont="1" applyFill="1" applyBorder="1" applyAlignment="1">
      <alignment vertical="center" wrapText="1"/>
    </xf>
    <xf numFmtId="0" fontId="41" fillId="15" borderId="51" xfId="0" applyFont="1" applyFill="1" applyBorder="1" applyAlignment="1">
      <alignment vertical="center" wrapText="1"/>
    </xf>
    <xf numFmtId="0" fontId="42" fillId="0" borderId="0" xfId="0" applyFont="1" applyAlignment="1">
      <alignment vertical="center" wrapText="1"/>
    </xf>
    <xf numFmtId="0" fontId="43" fillId="15" borderId="49" xfId="0" applyFont="1" applyFill="1" applyBorder="1" applyAlignment="1">
      <alignment vertical="center" wrapText="1"/>
    </xf>
    <xf numFmtId="0" fontId="43" fillId="15" borderId="50" xfId="0" applyFont="1" applyFill="1" applyBorder="1" applyAlignment="1">
      <alignment vertical="center" wrapText="1"/>
    </xf>
    <xf numFmtId="0" fontId="43" fillId="15" borderId="51" xfId="0" applyFont="1" applyFill="1" applyBorder="1" applyAlignment="1">
      <alignment vertical="center" wrapText="1"/>
    </xf>
    <xf numFmtId="0" fontId="43" fillId="15" borderId="0" xfId="0" applyFont="1" applyFill="1" applyBorder="1" applyAlignment="1">
      <alignment vertical="center" wrapText="1"/>
    </xf>
    <xf numFmtId="0" fontId="44" fillId="4" borderId="52" xfId="0" applyFont="1" applyFill="1" applyBorder="1" applyAlignment="1">
      <alignment vertical="center" wrapText="1"/>
    </xf>
    <xf numFmtId="0" fontId="44" fillId="4" borderId="0" xfId="0" applyFont="1" applyFill="1" applyAlignment="1">
      <alignment vertical="center" wrapText="1"/>
    </xf>
    <xf numFmtId="0" fontId="44" fillId="4" borderId="53" xfId="0" applyFont="1" applyFill="1" applyBorder="1" applyAlignment="1">
      <alignment horizontal="center" vertical="center" wrapText="1"/>
    </xf>
    <xf numFmtId="0" fontId="45" fillId="4" borderId="0" xfId="0" applyFont="1" applyFill="1" applyBorder="1" applyAlignment="1">
      <alignment vertical="center" wrapText="1"/>
    </xf>
    <xf numFmtId="0" fontId="46" fillId="4" borderId="54" xfId="0" applyFont="1" applyFill="1" applyBorder="1" applyAlignment="1">
      <alignment vertical="center" wrapText="1"/>
    </xf>
    <xf numFmtId="0" fontId="46" fillId="4" borderId="55" xfId="0" applyFont="1" applyFill="1" applyBorder="1" applyAlignment="1">
      <alignment vertical="center" wrapText="1"/>
    </xf>
    <xf numFmtId="0" fontId="46" fillId="4" borderId="56" xfId="0" applyFont="1" applyFill="1" applyBorder="1" applyAlignment="1">
      <alignment horizontal="center" vertical="center" wrapText="1"/>
    </xf>
    <xf numFmtId="0" fontId="40" fillId="4" borderId="52" xfId="0" applyFont="1" applyFill="1" applyBorder="1" applyAlignment="1">
      <alignment vertical="center" wrapText="1"/>
    </xf>
    <xf numFmtId="0" fontId="40" fillId="4" borderId="0" xfId="0" applyFont="1" applyFill="1" applyAlignment="1">
      <alignment vertical="center" wrapText="1"/>
    </xf>
    <xf numFmtId="0" fontId="40" fillId="4" borderId="53" xfId="0" applyFont="1" applyFill="1" applyBorder="1" applyAlignment="1">
      <alignment horizontal="center" vertical="center" wrapText="1"/>
    </xf>
    <xf numFmtId="0" fontId="45" fillId="4" borderId="54" xfId="0" applyFont="1" applyFill="1" applyBorder="1" applyAlignment="1">
      <alignment vertical="center" wrapText="1"/>
    </xf>
    <xf numFmtId="0" fontId="45" fillId="4" borderId="55" xfId="0" applyFont="1" applyFill="1" applyBorder="1" applyAlignment="1">
      <alignment vertical="center" wrapText="1"/>
    </xf>
    <xf numFmtId="0" fontId="45" fillId="4" borderId="56" xfId="0" applyFont="1" applyFill="1" applyBorder="1" applyAlignment="1">
      <alignment horizontal="center" vertical="center" wrapText="1"/>
    </xf>
    <xf numFmtId="0" fontId="45" fillId="4" borderId="52" xfId="0" applyFont="1" applyFill="1" applyBorder="1" applyAlignment="1">
      <alignment vertical="center" wrapText="1"/>
    </xf>
    <xf numFmtId="0" fontId="45" fillId="4" borderId="0" xfId="0" applyFont="1" applyFill="1" applyAlignment="1">
      <alignment vertical="center" wrapText="1"/>
    </xf>
    <xf numFmtId="0" fontId="45" fillId="4" borderId="53" xfId="0" applyFont="1" applyFill="1" applyBorder="1" applyAlignment="1">
      <alignment horizontal="center" vertical="center" wrapText="1"/>
    </xf>
    <xf numFmtId="0" fontId="40" fillId="4" borderId="54" xfId="0" applyFont="1" applyFill="1" applyBorder="1" applyAlignment="1">
      <alignment vertical="center" wrapText="1"/>
    </xf>
    <xf numFmtId="0" fontId="40" fillId="4" borderId="55" xfId="0" applyFont="1" applyFill="1" applyBorder="1" applyAlignment="1">
      <alignment vertical="center" wrapText="1"/>
    </xf>
    <xf numFmtId="0" fontId="40" fillId="4" borderId="56" xfId="0" applyFont="1" applyFill="1" applyBorder="1" applyAlignment="1">
      <alignment horizontal="center" vertical="center" wrapText="1"/>
    </xf>
    <xf numFmtId="0" fontId="15" fillId="0" borderId="1" xfId="0" applyFont="1" applyBorder="1"/>
    <xf numFmtId="0" fontId="6" fillId="0" borderId="0" xfId="3"/>
    <xf numFmtId="3" fontId="15" fillId="0" borderId="8" xfId="0" applyNumberFormat="1" applyFont="1" applyBorder="1" applyAlignment="1">
      <alignment horizontal="right"/>
    </xf>
    <xf numFmtId="3" fontId="48" fillId="0" borderId="0" xfId="15" applyNumberFormat="1"/>
    <xf numFmtId="0" fontId="15" fillId="0" borderId="1" xfId="0" applyFont="1" applyBorder="1"/>
    <xf numFmtId="0" fontId="0" fillId="0" borderId="1" xfId="0" applyBorder="1" applyAlignment="1">
      <alignment horizontal="center"/>
    </xf>
    <xf numFmtId="4" fontId="0" fillId="0" borderId="1" xfId="0" applyNumberFormat="1" applyBorder="1"/>
    <xf numFmtId="164" fontId="47" fillId="0" borderId="0" xfId="2" applyNumberFormat="1"/>
    <xf numFmtId="0" fontId="50" fillId="16" borderId="1" xfId="0" applyNumberFormat="1" applyFont="1" applyFill="1" applyBorder="1" applyAlignment="1">
      <alignment horizontal="center"/>
    </xf>
    <xf numFmtId="168" fontId="50" fillId="16" borderId="1" xfId="0" applyNumberFormat="1" applyFont="1" applyFill="1" applyBorder="1"/>
    <xf numFmtId="164" fontId="49" fillId="0" borderId="1" xfId="2" applyNumberFormat="1" applyFont="1" applyBorder="1" applyAlignment="1">
      <alignment horizontal="center"/>
    </xf>
    <xf numFmtId="164" fontId="50" fillId="16" borderId="1" xfId="2" applyNumberFormat="1" applyFont="1" applyFill="1" applyBorder="1" applyAlignment="1">
      <alignment horizontal="center"/>
    </xf>
    <xf numFmtId="171" fontId="51" fillId="0" borderId="0" xfId="0" applyNumberFormat="1" applyFont="1"/>
    <xf numFmtId="168" fontId="49" fillId="0" borderId="1" xfId="0" applyNumberFormat="1" applyFont="1" applyBorder="1" applyAlignment="1">
      <alignment horizontal="right"/>
    </xf>
    <xf numFmtId="168" fontId="50" fillId="0" borderId="1" xfId="0" applyNumberFormat="1" applyFont="1" applyBorder="1" applyAlignment="1">
      <alignment horizontal="right"/>
    </xf>
    <xf numFmtId="3" fontId="50" fillId="0" borderId="1" xfId="0" applyNumberFormat="1" applyFont="1" applyBorder="1" applyAlignment="1">
      <alignment horizontal="right"/>
    </xf>
    <xf numFmtId="170" fontId="3" fillId="16" borderId="1" xfId="1" applyNumberFormat="1" applyFont="1" applyFill="1" applyBorder="1"/>
    <xf numFmtId="164" fontId="7" fillId="0" borderId="0" xfId="0" applyNumberFormat="1" applyFont="1"/>
    <xf numFmtId="166" fontId="18" fillId="0" borderId="0" xfId="1" applyNumberFormat="1" applyFont="1" applyBorder="1" applyAlignment="1" applyProtection="1"/>
    <xf numFmtId="166" fontId="18" fillId="0" borderId="0" xfId="1" applyNumberFormat="1" applyFont="1"/>
    <xf numFmtId="10" fontId="47" fillId="0" borderId="0" xfId="2" applyNumberFormat="1"/>
    <xf numFmtId="10" fontId="0" fillId="0" borderId="0" xfId="2" applyNumberFormat="1" applyFont="1"/>
    <xf numFmtId="0" fontId="15" fillId="0" borderId="0" xfId="0" applyFont="1" applyFill="1" applyBorder="1"/>
    <xf numFmtId="0" fontId="15" fillId="0" borderId="0" xfId="0" applyFont="1" applyFill="1" applyBorder="1" applyAlignment="1">
      <alignment horizontal="center" vertical="center" wrapText="1"/>
    </xf>
    <xf numFmtId="1" fontId="15" fillId="0" borderId="0" xfId="0" applyNumberFormat="1" applyFont="1" applyFill="1" applyBorder="1" applyAlignment="1">
      <alignment horizontal="left"/>
    </xf>
    <xf numFmtId="168" fontId="24" fillId="0" borderId="0" xfId="0" applyNumberFormat="1" applyFont="1" applyFill="1" applyBorder="1" applyAlignment="1">
      <alignment horizontal="right"/>
    </xf>
    <xf numFmtId="166" fontId="15" fillId="0" borderId="0" xfId="0" applyNumberFormat="1" applyFont="1" applyFill="1" applyBorder="1"/>
    <xf numFmtId="175" fontId="15" fillId="0" borderId="0" xfId="0" applyNumberFormat="1" applyFont="1"/>
    <xf numFmtId="0" fontId="15" fillId="0" borderId="0" xfId="0" applyFont="1" applyAlignment="1">
      <alignment horizontal="right"/>
    </xf>
    <xf numFmtId="175" fontId="50" fillId="0" borderId="0" xfId="0" applyNumberFormat="1" applyFont="1"/>
    <xf numFmtId="175" fontId="19" fillId="0" borderId="0" xfId="0" applyNumberFormat="1" applyFont="1"/>
    <xf numFmtId="168" fontId="53" fillId="0" borderId="0" xfId="0" applyNumberFormat="1" applyFont="1"/>
    <xf numFmtId="165" fontId="47" fillId="0" borderId="0" xfId="1" applyNumberFormat="1"/>
    <xf numFmtId="0" fontId="4" fillId="0" borderId="0" xfId="0" applyFont="1" applyBorder="1" applyAlignment="1">
      <alignment horizontal="center"/>
    </xf>
    <xf numFmtId="0" fontId="6" fillId="0" borderId="19" xfId="3" applyBorder="1" applyProtection="1"/>
    <xf numFmtId="0" fontId="0" fillId="0" borderId="1" xfId="0" applyBorder="1" applyAlignment="1">
      <alignment horizontal="center"/>
    </xf>
    <xf numFmtId="0" fontId="15" fillId="0" borderId="0" xfId="0" applyFont="1" applyAlignment="1">
      <alignment horizontal="center"/>
    </xf>
    <xf numFmtId="0" fontId="0" fillId="0" borderId="1" xfId="0" applyBorder="1" applyAlignment="1"/>
    <xf numFmtId="0" fontId="1" fillId="0" borderId="19" xfId="0" applyFont="1" applyBorder="1" applyAlignment="1">
      <alignment wrapText="1"/>
    </xf>
    <xf numFmtId="0" fontId="57" fillId="0" borderId="1" xfId="0" applyFont="1" applyBorder="1" applyAlignment="1">
      <alignment horizontal="right"/>
    </xf>
    <xf numFmtId="0" fontId="61" fillId="0" borderId="0" xfId="0" applyFont="1" applyBorder="1" applyAlignment="1"/>
    <xf numFmtId="0" fontId="54" fillId="0" borderId="0" xfId="0" applyFont="1" applyAlignment="1"/>
    <xf numFmtId="0" fontId="54" fillId="0" borderId="0" xfId="0" applyFont="1"/>
    <xf numFmtId="0" fontId="49" fillId="0" borderId="0" xfId="0" applyFont="1"/>
    <xf numFmtId="0" fontId="49" fillId="0" borderId="1" xfId="0" applyFont="1" applyBorder="1"/>
    <xf numFmtId="168" fontId="49" fillId="0" borderId="1" xfId="1" applyNumberFormat="1" applyFont="1" applyBorder="1" applyAlignment="1" applyProtection="1"/>
    <xf numFmtId="3" fontId="49" fillId="0" borderId="0" xfId="8" applyNumberFormat="1" applyFont="1" applyAlignment="1">
      <alignment horizontal="left"/>
    </xf>
    <xf numFmtId="0" fontId="49" fillId="0" borderId="1" xfId="0" applyNumberFormat="1" applyFont="1" applyBorder="1" applyAlignment="1">
      <alignment horizontal="center"/>
    </xf>
    <xf numFmtId="168" fontId="49" fillId="0" borderId="1" xfId="0" applyNumberFormat="1" applyFont="1" applyBorder="1"/>
    <xf numFmtId="174" fontId="50" fillId="16" borderId="1" xfId="1" applyNumberFormat="1" applyFont="1" applyFill="1" applyBorder="1"/>
    <xf numFmtId="174" fontId="49" fillId="0" borderId="1" xfId="1" applyNumberFormat="1" applyFont="1" applyBorder="1"/>
    <xf numFmtId="174" fontId="50" fillId="0" borderId="1" xfId="1" applyNumberFormat="1" applyFont="1" applyBorder="1"/>
    <xf numFmtId="0" fontId="60" fillId="0" borderId="1" xfId="6" applyFont="1" applyBorder="1" applyAlignment="1">
      <alignment horizontal="left" wrapText="1"/>
    </xf>
    <xf numFmtId="0" fontId="49" fillId="0" borderId="1" xfId="6" applyFont="1" applyBorder="1" applyAlignment="1">
      <alignment horizontal="left" wrapText="1"/>
    </xf>
    <xf numFmtId="0" fontId="60" fillId="0" borderId="1" xfId="6" applyFont="1" applyBorder="1" applyAlignment="1">
      <alignment horizontal="left"/>
    </xf>
    <xf numFmtId="0" fontId="52" fillId="0" borderId="1" xfId="6" applyFont="1" applyBorder="1" applyAlignment="1">
      <alignment horizontal="left"/>
    </xf>
    <xf numFmtId="0" fontId="49" fillId="0" borderId="1" xfId="6" applyFont="1" applyBorder="1" applyAlignment="1">
      <alignment horizontal="left"/>
    </xf>
    <xf numFmtId="0" fontId="49" fillId="10" borderId="1" xfId="0" applyFont="1" applyFill="1" applyBorder="1" applyAlignment="1">
      <alignment horizontal="center"/>
    </xf>
    <xf numFmtId="0" fontId="50" fillId="3" borderId="1" xfId="0" applyFont="1" applyFill="1" applyBorder="1" applyAlignment="1">
      <alignment horizontal="left"/>
    </xf>
    <xf numFmtId="170" fontId="50" fillId="16" borderId="1" xfId="1" applyNumberFormat="1" applyFont="1" applyFill="1" applyBorder="1"/>
    <xf numFmtId="0" fontId="50" fillId="0" borderId="1" xfId="0" applyFont="1" applyBorder="1" applyAlignment="1">
      <alignment horizontal="left"/>
    </xf>
    <xf numFmtId="174" fontId="50" fillId="4" borderId="1" xfId="0" applyNumberFormat="1" applyFont="1" applyFill="1" applyBorder="1" applyAlignment="1">
      <alignment horizontal="right" wrapText="1"/>
    </xf>
    <xf numFmtId="168" fontId="50" fillId="4" borderId="1" xfId="0" applyNumberFormat="1" applyFont="1" applyFill="1" applyBorder="1" applyAlignment="1">
      <alignment horizontal="right" wrapText="1"/>
    </xf>
    <xf numFmtId="0" fontId="49" fillId="0" borderId="1" xfId="0" applyFont="1" applyBorder="1" applyAlignment="1">
      <alignment horizontal="left" indent="1"/>
    </xf>
    <xf numFmtId="174" fontId="49" fillId="4" borderId="1" xfId="0" applyNumberFormat="1" applyFont="1" applyFill="1" applyBorder="1" applyAlignment="1">
      <alignment horizontal="right" wrapText="1"/>
    </xf>
    <xf numFmtId="168" fontId="49" fillId="4" borderId="1" xfId="0" applyNumberFormat="1" applyFont="1" applyFill="1" applyBorder="1" applyAlignment="1">
      <alignment horizontal="right" wrapText="1"/>
    </xf>
    <xf numFmtId="174" fontId="50" fillId="16" borderId="1" xfId="1" applyNumberFormat="1" applyFont="1" applyFill="1" applyBorder="1" applyAlignment="1">
      <alignment horizontal="right"/>
    </xf>
    <xf numFmtId="170" fontId="50" fillId="16" borderId="1" xfId="1" applyNumberFormat="1" applyFont="1" applyFill="1" applyBorder="1" applyAlignment="1">
      <alignment horizontal="right"/>
    </xf>
    <xf numFmtId="0" fontId="49" fillId="10" borderId="1" xfId="0" applyFont="1" applyFill="1" applyBorder="1" applyAlignment="1">
      <alignment horizontal="center" vertical="center" wrapText="1"/>
    </xf>
    <xf numFmtId="170" fontId="50" fillId="4" borderId="1" xfId="0" applyNumberFormat="1" applyFont="1" applyFill="1" applyBorder="1" applyAlignment="1">
      <alignment horizontal="right" wrapText="1"/>
    </xf>
    <xf numFmtId="170" fontId="49" fillId="4" borderId="1" xfId="0" applyNumberFormat="1" applyFont="1" applyFill="1" applyBorder="1" applyAlignment="1">
      <alignment horizontal="right" wrapText="1"/>
    </xf>
    <xf numFmtId="0" fontId="50" fillId="3" borderId="1" xfId="0" applyFont="1" applyFill="1" applyBorder="1"/>
    <xf numFmtId="3" fontId="50" fillId="3" borderId="1" xfId="0" applyNumberFormat="1" applyFont="1" applyFill="1" applyBorder="1"/>
    <xf numFmtId="168" fontId="50" fillId="3" borderId="1" xfId="0" applyNumberFormat="1" applyFont="1" applyFill="1" applyBorder="1"/>
    <xf numFmtId="3" fontId="49" fillId="0" borderId="1" xfId="0" applyNumberFormat="1" applyFont="1" applyBorder="1"/>
    <xf numFmtId="3" fontId="49" fillId="0" borderId="1" xfId="0" applyNumberFormat="1" applyFont="1" applyBorder="1" applyAlignment="1">
      <alignment horizontal="right"/>
    </xf>
    <xf numFmtId="0" fontId="49" fillId="0" borderId="1" xfId="0" applyFont="1" applyBorder="1" applyAlignment="1">
      <alignment horizontal="right"/>
    </xf>
    <xf numFmtId="0" fontId="15" fillId="18" borderId="1" xfId="0" applyFont="1" applyFill="1" applyBorder="1" applyAlignment="1">
      <alignment horizontal="left"/>
    </xf>
    <xf numFmtId="0" fontId="15" fillId="10" borderId="1" xfId="0" applyFont="1" applyFill="1" applyBorder="1" applyAlignment="1">
      <alignment horizontal="center"/>
    </xf>
    <xf numFmtId="0" fontId="7" fillId="19" borderId="1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/>
    </xf>
    <xf numFmtId="0" fontId="49" fillId="10" borderId="1" xfId="6" applyFont="1" applyFill="1" applyBorder="1" applyAlignment="1">
      <alignment horizontal="center"/>
    </xf>
    <xf numFmtId="0" fontId="16" fillId="10" borderId="1" xfId="0" applyFont="1" applyFill="1" applyBorder="1" applyAlignment="1">
      <alignment horizontal="center"/>
    </xf>
    <xf numFmtId="0" fontId="49" fillId="10" borderId="1" xfId="0" applyFont="1" applyFill="1" applyBorder="1" applyAlignment="1">
      <alignment horizontal="center" vertical="center"/>
    </xf>
    <xf numFmtId="0" fontId="49" fillId="10" borderId="1" xfId="0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/>
    </xf>
    <xf numFmtId="0" fontId="5" fillId="2" borderId="57" xfId="0" applyFont="1" applyFill="1" applyBorder="1" applyAlignment="1">
      <alignment horizontal="center"/>
    </xf>
    <xf numFmtId="0" fontId="16" fillId="0" borderId="0" xfId="0" applyFont="1" applyBorder="1" applyAlignment="1">
      <alignment horizontal="left"/>
    </xf>
    <xf numFmtId="0" fontId="12" fillId="0" borderId="0" xfId="0" applyFont="1" applyBorder="1" applyAlignment="1">
      <alignment horizontal="right"/>
    </xf>
    <xf numFmtId="0" fontId="13" fillId="5" borderId="4" xfId="0" applyFont="1" applyFill="1" applyBorder="1" applyAlignment="1">
      <alignment horizontal="left"/>
    </xf>
    <xf numFmtId="0" fontId="0" fillId="4" borderId="2" xfId="0" applyFill="1" applyBorder="1"/>
    <xf numFmtId="0" fontId="6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5" fillId="3" borderId="0" xfId="0" applyFont="1" applyFill="1" applyBorder="1" applyAlignment="1">
      <alignment horizontal="left" wrapText="1"/>
    </xf>
    <xf numFmtId="0" fontId="11" fillId="4" borderId="0" xfId="0" applyFont="1" applyFill="1" applyBorder="1" applyAlignment="1">
      <alignment horizontal="left"/>
    </xf>
    <xf numFmtId="0" fontId="20" fillId="7" borderId="12" xfId="0" applyFont="1" applyFill="1" applyBorder="1"/>
    <xf numFmtId="0" fontId="21" fillId="7" borderId="12" xfId="0" applyFont="1" applyFill="1" applyBorder="1" applyAlignment="1">
      <alignment horizontal="left" wrapText="1"/>
    </xf>
    <xf numFmtId="0" fontId="21" fillId="8" borderId="12" xfId="0" applyFont="1" applyFill="1" applyBorder="1"/>
    <xf numFmtId="0" fontId="22" fillId="4" borderId="12" xfId="0" applyFont="1" applyFill="1" applyBorder="1"/>
    <xf numFmtId="0" fontId="20" fillId="4" borderId="12" xfId="0" applyFont="1" applyFill="1" applyBorder="1"/>
    <xf numFmtId="0" fontId="21" fillId="4" borderId="12" xfId="0" applyFont="1" applyFill="1" applyBorder="1"/>
    <xf numFmtId="0" fontId="47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6" fillId="2" borderId="1" xfId="0" applyFont="1" applyFill="1" applyBorder="1" applyAlignment="1">
      <alignment horizontal="center"/>
    </xf>
    <xf numFmtId="0" fontId="54" fillId="0" borderId="11" xfId="0" applyFont="1" applyBorder="1" applyAlignment="1">
      <alignment horizontal="center" wrapText="1"/>
    </xf>
    <xf numFmtId="0" fontId="54" fillId="0" borderId="0" xfId="0" applyFont="1" applyBorder="1" applyAlignment="1">
      <alignment horizontal="center" wrapText="1"/>
    </xf>
    <xf numFmtId="0" fontId="54" fillId="0" borderId="0" xfId="0" applyFont="1" applyAlignment="1">
      <alignment horizontal="center" wrapText="1"/>
    </xf>
    <xf numFmtId="0" fontId="20" fillId="7" borderId="12" xfId="5" applyFont="1" applyFill="1" applyBorder="1"/>
    <xf numFmtId="0" fontId="21" fillId="8" borderId="12" xfId="5" applyFont="1" applyFill="1" applyBorder="1"/>
    <xf numFmtId="0" fontId="22" fillId="4" borderId="12" xfId="5" applyFont="1" applyFill="1" applyBorder="1"/>
    <xf numFmtId="0" fontId="20" fillId="4" borderId="12" xfId="5" applyFont="1" applyFill="1" applyBorder="1"/>
    <xf numFmtId="0" fontId="21" fillId="4" borderId="12" xfId="5" applyFont="1" applyFill="1" applyBorder="1"/>
    <xf numFmtId="0" fontId="21" fillId="7" borderId="12" xfId="5" applyFont="1" applyFill="1" applyBorder="1" applyAlignment="1">
      <alignment horizontal="left" wrapText="1"/>
    </xf>
    <xf numFmtId="0" fontId="29" fillId="0" borderId="0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7" fillId="19" borderId="1" xfId="0" applyFont="1" applyFill="1" applyBorder="1" applyAlignment="1">
      <alignment horizontal="left" vertical="center" wrapText="1"/>
    </xf>
    <xf numFmtId="0" fontId="15" fillId="10" borderId="1" xfId="0" applyFont="1" applyFill="1" applyBorder="1" applyAlignment="1">
      <alignment horizontal="center" vertical="center" textRotation="90" wrapText="1"/>
    </xf>
    <xf numFmtId="0" fontId="15" fillId="0" borderId="1" xfId="0" applyFont="1" applyBorder="1"/>
    <xf numFmtId="0" fontId="15" fillId="10" borderId="1" xfId="0" applyFont="1" applyFill="1" applyBorder="1" applyAlignment="1">
      <alignment horizontal="center"/>
    </xf>
    <xf numFmtId="0" fontId="55" fillId="0" borderId="0" xfId="0" applyFont="1" applyAlignment="1">
      <alignment horizontal="center" wrapText="1"/>
    </xf>
    <xf numFmtId="0" fontId="26" fillId="2" borderId="1" xfId="0" applyFont="1" applyFill="1" applyBorder="1" applyAlignment="1">
      <alignment horizontal="center" wrapText="1"/>
    </xf>
    <xf numFmtId="0" fontId="59" fillId="0" borderId="11" xfId="0" applyFont="1" applyBorder="1" applyAlignment="1">
      <alignment horizontal="center" wrapText="1"/>
    </xf>
    <xf numFmtId="0" fontId="16" fillId="0" borderId="0" xfId="0" applyFont="1" applyBorder="1" applyAlignment="1">
      <alignment horizontal="left" vertical="top" wrapText="1"/>
    </xf>
    <xf numFmtId="0" fontId="62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0" fillId="0" borderId="57" xfId="0" applyBorder="1" applyAlignment="1">
      <alignment horizontal="center"/>
    </xf>
    <xf numFmtId="0" fontId="62" fillId="2" borderId="17" xfId="0" applyFont="1" applyFill="1" applyBorder="1" applyAlignment="1">
      <alignment horizontal="center"/>
    </xf>
    <xf numFmtId="0" fontId="54" fillId="0" borderId="11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26" fillId="2" borderId="19" xfId="6" applyFont="1" applyFill="1" applyBorder="1" applyAlignment="1">
      <alignment horizontal="center" wrapText="1"/>
    </xf>
    <xf numFmtId="0" fontId="63" fillId="17" borderId="19" xfId="6" applyFont="1" applyFill="1" applyBorder="1" applyAlignment="1">
      <alignment horizontal="center"/>
    </xf>
    <xf numFmtId="0" fontId="63" fillId="17" borderId="58" xfId="6" applyFont="1" applyFill="1" applyBorder="1" applyAlignment="1">
      <alignment horizontal="center"/>
    </xf>
    <xf numFmtId="0" fontId="49" fillId="0" borderId="33" xfId="6" applyFont="1" applyBorder="1" applyAlignment="1">
      <alignment horizontal="left"/>
    </xf>
    <xf numFmtId="0" fontId="49" fillId="0" borderId="39" xfId="6" applyFont="1" applyBorder="1" applyAlignment="1">
      <alignment horizontal="left"/>
    </xf>
    <xf numFmtId="0" fontId="56" fillId="0" borderId="11" xfId="0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37" fillId="8" borderId="21" xfId="0" applyFont="1" applyFill="1" applyBorder="1" applyAlignment="1">
      <alignment horizontal="right" vertical="center" wrapText="1"/>
    </xf>
    <xf numFmtId="0" fontId="37" fillId="8" borderId="16" xfId="0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center" wrapText="1"/>
    </xf>
    <xf numFmtId="0" fontId="55" fillId="0" borderId="0" xfId="0" applyFont="1" applyAlignment="1">
      <alignment wrapText="1"/>
    </xf>
    <xf numFmtId="0" fontId="26" fillId="0" borderId="1" xfId="0" applyFont="1" applyBorder="1" applyAlignment="1">
      <alignment horizontal="center"/>
    </xf>
    <xf numFmtId="0" fontId="16" fillId="10" borderId="1" xfId="0" applyFont="1" applyFill="1" applyBorder="1" applyAlignment="1">
      <alignment horizontal="center" vertical="center"/>
    </xf>
    <xf numFmtId="0" fontId="16" fillId="10" borderId="1" xfId="0" applyFont="1" applyFill="1" applyBorder="1" applyAlignment="1">
      <alignment horizontal="center"/>
    </xf>
    <xf numFmtId="0" fontId="38" fillId="4" borderId="12" xfId="0" applyFont="1" applyFill="1" applyBorder="1"/>
    <xf numFmtId="0" fontId="21" fillId="13" borderId="12" xfId="0" applyFont="1" applyFill="1" applyBorder="1" applyAlignment="1">
      <alignment horizontal="left" wrapText="1"/>
    </xf>
    <xf numFmtId="0" fontId="21" fillId="14" borderId="12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20" fillId="13" borderId="12" xfId="0" applyFont="1" applyFill="1" applyBorder="1"/>
    <xf numFmtId="0" fontId="21" fillId="14" borderId="12" xfId="0" applyFont="1" applyFill="1" applyBorder="1"/>
    <xf numFmtId="0" fontId="15" fillId="19" borderId="1" xfId="0" applyFont="1" applyFill="1" applyBorder="1" applyAlignment="1">
      <alignment horizontal="center" wrapText="1"/>
    </xf>
    <xf numFmtId="0" fontId="13" fillId="5" borderId="14" xfId="0" applyFont="1" applyFill="1" applyBorder="1" applyAlignment="1">
      <alignment horizontal="left"/>
    </xf>
    <xf numFmtId="0" fontId="62" fillId="2" borderId="1" xfId="0" applyFont="1" applyFill="1" applyBorder="1" applyAlignment="1">
      <alignment horizontal="center"/>
    </xf>
    <xf numFmtId="0" fontId="11" fillId="4" borderId="13" xfId="0" applyFont="1" applyFill="1" applyBorder="1" applyAlignment="1">
      <alignment horizontal="left"/>
    </xf>
    <xf numFmtId="0" fontId="58" fillId="0" borderId="0" xfId="0" applyFont="1" applyBorder="1" applyAlignment="1">
      <alignment horizontal="center"/>
    </xf>
    <xf numFmtId="0" fontId="58" fillId="0" borderId="1" xfId="0" applyFont="1" applyBorder="1" applyAlignment="1">
      <alignment horizontal="center"/>
    </xf>
    <xf numFmtId="0" fontId="49" fillId="10" borderId="1" xfId="0" applyFont="1" applyFill="1" applyBorder="1" applyAlignment="1">
      <alignment horizontal="center"/>
    </xf>
    <xf numFmtId="0" fontId="59" fillId="0" borderId="0" xfId="0" applyFont="1" applyBorder="1" applyAlignment="1">
      <alignment horizontal="center" wrapText="1"/>
    </xf>
  </cellXfs>
  <cellStyles count="17">
    <cellStyle name="Camp de la taula dinàmica" xfId="9" xr:uid="{00000000-0005-0000-0000-00000C000000}"/>
    <cellStyle name="Cantonada de la taula dinàmica" xfId="10" xr:uid="{00000000-0005-0000-0000-00000D000000}"/>
    <cellStyle name="Categoria de la taula dinàmica" xfId="12" xr:uid="{00000000-0005-0000-0000-00000F000000}"/>
    <cellStyle name="Hipervínculo" xfId="3" builtinId="8"/>
    <cellStyle name="Millares" xfId="1" builtinId="3"/>
    <cellStyle name="Millares 2" xfId="16" xr:uid="{D1AB46A7-7AD8-41F5-ACE2-74AC1D847ECC}"/>
    <cellStyle name="Normal" xfId="0" builtinId="0"/>
    <cellStyle name="Normal 2" xfId="4" xr:uid="{00000000-0005-0000-0000-000006000000}"/>
    <cellStyle name="Normal 3" xfId="5" xr:uid="{00000000-0005-0000-0000-000007000000}"/>
    <cellStyle name="Normal 4" xfId="6" xr:uid="{00000000-0005-0000-0000-000008000000}"/>
    <cellStyle name="Normal 5" xfId="7" xr:uid="{00000000-0005-0000-0000-000009000000}"/>
    <cellStyle name="Normal 6" xfId="15" xr:uid="{A9D33BD0-A9C1-488B-A11C-9D44A730E911}"/>
    <cellStyle name="Normal_DATOS AOP (1.996)" xfId="8" xr:uid="{00000000-0005-0000-0000-00000A000000}"/>
    <cellStyle name="Porcentaje" xfId="2" builtinId="5"/>
    <cellStyle name="Resultat de la taula dinàmica" xfId="14" xr:uid="{00000000-0005-0000-0000-000011000000}"/>
    <cellStyle name="Títol de la taula dinàmica" xfId="13" xr:uid="{00000000-0005-0000-0000-000010000000}"/>
    <cellStyle name="Valor de la taula dinàmica" xfId="11" xr:uid="{00000000-0005-0000-0000-00000E000000}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666666"/>
      <rgbColor rgb="FF800080"/>
      <rgbColor rgb="FF00B050"/>
      <rgbColor rgb="FFC0C0C0"/>
      <rgbColor rgb="FF808080"/>
      <rgbColor rgb="FFA6A6A6"/>
      <rgbColor rgb="FF7030A0"/>
      <rgbColor rgb="FFF3F4F7"/>
      <rgbColor rgb="FFDDEEEC"/>
      <rgbColor rgb="FF660066"/>
      <rgbColor rgb="FF878787"/>
      <rgbColor rgb="FF0070C0"/>
      <rgbColor rgb="FFB9CDE5"/>
      <rgbColor rgb="FF000080"/>
      <rgbColor rgb="FFFF00FF"/>
      <rgbColor rgb="FFFFC000"/>
      <rgbColor rgb="FF00FFFF"/>
      <rgbColor rgb="FF800080"/>
      <rgbColor rgb="FF800000"/>
      <rgbColor rgb="FF4F81BD"/>
      <rgbColor rgb="FF0000FF"/>
      <rgbColor rgb="FF00B0F0"/>
      <rgbColor rgb="FFE9E9E9"/>
      <rgbColor rgb="FFD9D9D9"/>
      <rgbColor rgb="FFD8D8D8"/>
      <rgbColor rgb="FF89BEBA"/>
      <rgbColor rgb="FFD3D3D3"/>
      <rgbColor rgb="FFBFBFBF"/>
      <rgbColor rgb="FFFFCC99"/>
      <rgbColor rgb="FF3366FF"/>
      <rgbColor rgb="FF33CCCC"/>
      <rgbColor rgb="FF92D050"/>
      <rgbColor rgb="FFFFCC00"/>
      <rgbColor rgb="FFFF9900"/>
      <rgbColor rgb="FFC97911"/>
      <rgbColor rgb="FF6B6B6B"/>
      <rgbColor rgb="FF969696"/>
      <rgbColor rgb="FF002060"/>
      <rgbColor rgb="FF457E76"/>
      <rgbColor rgb="FF003300"/>
      <rgbColor rgb="FF333300"/>
      <rgbColor rgb="FF993300"/>
      <rgbColor rgb="FFC0504D"/>
      <rgbColor rgb="FF59595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ca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I-3.1. Pes del</a:t>
            </a:r>
            <a:r>
              <a:rPr lang="ca-ES" sz="700" b="0" strike="noStrike" spc="-1" baseline="0">
                <a:solidFill>
                  <a:srgbClr val="000000"/>
                </a:solidFill>
                <a:latin typeface="Arial"/>
                <a:ea typeface="Arial"/>
              </a:rPr>
              <a:t> </a:t>
            </a:r>
            <a:r>
              <a:rPr lang="ca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VAB en la indústria en relació amb el total i pes del llocs de feina en la indústria sobre el total de les Illes Balears (2016-2020)</a:t>
            </a:r>
          </a:p>
        </c:rich>
      </c:tx>
      <c:layout>
        <c:manualLayout>
          <c:xMode val="edge"/>
          <c:yMode val="edge"/>
          <c:x val="0.100273418925345"/>
          <c:y val="1.90954773869346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466958394573452E-2"/>
          <c:y val="0.29886925394321534"/>
          <c:w val="0.89794341417023305"/>
          <c:h val="0.54296482412060298"/>
        </c:manualLayout>
      </c:layout>
      <c:barChart>
        <c:barDir val="col"/>
        <c:grouping val="clustered"/>
        <c:varyColors val="0"/>
        <c:ser>
          <c:idx val="0"/>
          <c:order val="0"/>
          <c:tx>
            <c:v>VAB a preus de mercat</c:v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'G1'!$B$3:$F$3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'G1'!$B$4:$F$4</c:f>
              <c:numCache>
                <c:formatCode>0.0%</c:formatCode>
                <c:ptCount val="5"/>
                <c:pt idx="0">
                  <c:v>6.2374859919577356E-2</c:v>
                </c:pt>
                <c:pt idx="1">
                  <c:v>6.1122885086970981E-2</c:v>
                </c:pt>
                <c:pt idx="2">
                  <c:v>5.9796901390054828E-2</c:v>
                </c:pt>
                <c:pt idx="3">
                  <c:v>5.8382938925961851E-2</c:v>
                </c:pt>
                <c:pt idx="4">
                  <c:v>6.4328940119961792E-2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AC-4819-B168-107C57231E9C}"/>
            </c:ext>
          </c:extLst>
        </c:ser>
        <c:ser>
          <c:idx val="1"/>
          <c:order val="1"/>
          <c:tx>
            <c:v>Llocs de feina</c:v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9AC-4819-B168-107C57231E9C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9AC-4819-B168-107C57231E9C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F9AC-4819-B168-107C57231E9C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F9AC-4819-B168-107C57231E9C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F9AC-4819-B168-107C57231E9C}"/>
              </c:ext>
            </c:extLst>
          </c:dPt>
          <c:dLbls>
            <c:dLbl>
              <c:idx val="0"/>
              <c:layout>
                <c:manualLayout>
                  <c:x val="1.15173012877272E-2"/>
                  <c:y val="-2.3130938230923998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9AC-4819-B168-107C57231E9C}"/>
                </c:ext>
              </c:extLst>
            </c:dLbl>
            <c:dLbl>
              <c:idx val="1"/>
              <c:layout>
                <c:manualLayout>
                  <c:x val="8.6379759657954497E-3"/>
                  <c:y val="-4.2406230209637502E-17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AC-4819-B168-107C57231E9C}"/>
                </c:ext>
              </c:extLst>
            </c:dLbl>
            <c:dLbl>
              <c:idx val="2"/>
              <c:layout>
                <c:manualLayout>
                  <c:x val="1.1517301287727299E-2"/>
                  <c:y val="-2.3130938230923998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AC-4819-B168-107C57231E9C}"/>
                </c:ext>
              </c:extLst>
            </c:dLbl>
            <c:dLbl>
              <c:idx val="3"/>
              <c:layout>
                <c:manualLayout>
                  <c:x val="7.1983133048294798E-3"/>
                  <c:y val="-4.6261876461847901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9AC-4819-B168-107C57231E9C}"/>
                </c:ext>
              </c:extLst>
            </c:dLbl>
            <c:dLbl>
              <c:idx val="4"/>
              <c:layout>
                <c:manualLayout>
                  <c:x val="1.0077638626761301E-2"/>
                  <c:y val="2.3130938230923998E-3"/>
                </c:manualLayout>
              </c:layout>
              <c:numFmt formatCode="0.0%" sourceLinked="0"/>
              <c:spPr/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9AC-4819-B168-107C57231E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'G1'!$B$3:$F$3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'G1'!$B$5:$F$5</c:f>
              <c:numCache>
                <c:formatCode>0.0%</c:formatCode>
                <c:ptCount val="5"/>
                <c:pt idx="0">
                  <c:v>6.6716924236713146E-2</c:v>
                </c:pt>
                <c:pt idx="1">
                  <c:v>7.6465116279069767E-2</c:v>
                </c:pt>
                <c:pt idx="2">
                  <c:v>7.1772897696839852E-2</c:v>
                </c:pt>
                <c:pt idx="3">
                  <c:v>6.477591036414565E-2</c:v>
                </c:pt>
                <c:pt idx="4">
                  <c:v>6.8156001514577805E-2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AC-4819-B168-107C57231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6227652"/>
        <c:axId val="46514667"/>
      </c:barChart>
      <c:lineChart>
        <c:grouping val="standard"/>
        <c:varyColors val="0"/>
        <c:ser>
          <c:idx val="2"/>
          <c:order val="2"/>
          <c:tx>
            <c:v>Variació interanual VAB Ind (%)</c:v>
          </c:tx>
          <c:spPr>
            <a:ln w="28440">
              <a:solidFill>
                <a:srgbClr val="0070C0"/>
              </a:solidFill>
              <a:round/>
            </a:ln>
          </c:spPr>
          <c:marker>
            <c:symbol val="none"/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C-F9AC-4819-B168-107C57231E9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D-F9AC-4819-B168-107C57231E9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E-F9AC-4819-B168-107C57231E9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F-F9AC-4819-B168-107C57231E9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0-F9AC-4819-B168-107C57231E9C}"/>
              </c:ext>
            </c:extLst>
          </c:dPt>
          <c:dLbls>
            <c:dLbl>
              <c:idx val="0"/>
              <c:layout>
                <c:manualLayout>
                  <c:x val="-3.8149739630530297E-2"/>
                  <c:y val="7.8817733990147798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9AC-4819-B168-107C57231E9C}"/>
                </c:ext>
              </c:extLst>
            </c:dLbl>
            <c:dLbl>
              <c:idx val="1"/>
              <c:layout>
                <c:manualLayout>
                  <c:x val="-3.5606423655161597E-2"/>
                  <c:y val="-5.2545155993431902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9AC-4819-B168-107C57231E9C}"/>
                </c:ext>
              </c:extLst>
            </c:dLbl>
            <c:dLbl>
              <c:idx val="2"/>
              <c:layout>
                <c:manualLayout>
                  <c:x val="-3.8149739630530297E-2"/>
                  <c:y val="-5.91133004926108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9AC-4819-B168-107C57231E9C}"/>
                </c:ext>
              </c:extLst>
            </c:dLbl>
            <c:dLbl>
              <c:idx val="3"/>
              <c:layout>
                <c:manualLayout>
                  <c:x val="-4.3236371581267703E-2"/>
                  <c:y val="-3.9408866995073899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9AC-4819-B168-107C57231E9C}"/>
                </c:ext>
              </c:extLst>
            </c:dLbl>
            <c:dLbl>
              <c:idx val="4"/>
              <c:layout>
                <c:manualLayout>
                  <c:x val="-4.5779687556636299E-2"/>
                  <c:y val="5.2545155993431902E-2"/>
                </c:manualLayout>
              </c:layout>
              <c:spPr>
                <a:solidFill>
                  <a:srgbClr val="000000"/>
                </a:solidFill>
              </c:spPr>
              <c:txPr>
                <a:bodyPr wrap="square"/>
                <a:lstStyle/>
                <a:p>
                  <a:pPr>
                    <a:defRPr sz="700" b="0" strike="noStrike" spc="-1">
                      <a:solidFill>
                        <a:srgbClr val="FFFFFF"/>
                      </a:solidFill>
                      <a:latin typeface="Arial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9AC-4819-B168-107C57231E9C}"/>
                </c:ext>
              </c:extLst>
            </c:dLbl>
            <c:spPr>
              <a:solidFill>
                <a:srgbClr val="000000"/>
              </a:solidFill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FFFFFF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'G1'!$B$3:$F$3</c:f>
              <c:numCache>
                <c:formatCode>General</c:formatCode>
                <c:ptCount val="5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</c:numCache>
            </c:numRef>
          </c:cat>
          <c:val>
            <c:numRef>
              <c:f>'G1'!$B$6:$F$6</c:f>
              <c:numCache>
                <c:formatCode>0.0%</c:formatCode>
                <c:ptCount val="5"/>
                <c:pt idx="0">
                  <c:v>0</c:v>
                </c:pt>
                <c:pt idx="1">
                  <c:v>3.0211712073512587E-2</c:v>
                </c:pt>
                <c:pt idx="2">
                  <c:v>1.929353751784979E-2</c:v>
                </c:pt>
                <c:pt idx="3">
                  <c:v>2.1458793055754377E-2</c:v>
                </c:pt>
                <c:pt idx="4">
                  <c:v>-0.12307573640277136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11-F9AC-4819-B168-107C57231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16227652"/>
        <c:axId val="46514667"/>
      </c:lineChart>
      <c:catAx>
        <c:axId val="162276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46514667"/>
        <c:crosses val="autoZero"/>
        <c:auto val="1"/>
        <c:lblAlgn val="ctr"/>
        <c:lblOffset val="100"/>
        <c:noMultiLvlLbl val="0"/>
      </c:catAx>
      <c:valAx>
        <c:axId val="46514667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16227652"/>
        <c:crosses val="autoZero"/>
        <c:crossBetween val="between"/>
      </c:valAx>
      <c:spPr>
        <a:noFill/>
        <a:ln w="25560">
          <a:noFill/>
        </a:ln>
      </c:spPr>
    </c:plotArea>
    <c:legend>
      <c:legendPos val="t"/>
      <c:layout>
        <c:manualLayout>
          <c:xMode val="edge"/>
          <c:yMode val="edge"/>
          <c:x val="8.8112280791696196E-2"/>
          <c:y val="0.175697865353038"/>
          <c:w val="0.806449048269133"/>
          <c:h val="8.5901503691348899E-2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80808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IA-3.3. Índex de preus industrials (IPRI) en el subministrament d'aigua, activitats de sanejament, gestió de residus i descontaminació a les Illes Balears
 (base 2015) (2017-2021)  </a:t>
            </a:r>
          </a:p>
        </c:rich>
      </c:tx>
      <c:layout>
        <c:manualLayout>
          <c:xMode val="edge"/>
          <c:yMode val="edge"/>
          <c:x val="0.12648750886594701"/>
          <c:y val="2.71729663821634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22988794112728E-2"/>
          <c:y val="0.364370352246214"/>
          <c:w val="0.853889195366065"/>
          <c:h val="0.55721999651628595"/>
        </c:manualLayout>
      </c:layout>
      <c:lineChart>
        <c:grouping val="standard"/>
        <c:varyColors val="0"/>
        <c:ser>
          <c:idx val="0"/>
          <c:order val="0"/>
          <c:tx>
            <c:strRef>
              <c:f>'GA1-GA4'!$B$14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'GA1-GA4'!$A$31:$A$35</c:f>
              <c:numCache>
                <c:formatCode>0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'GA1-GA4'!$B$31:$B$35</c:f>
              <c:numCache>
                <c:formatCode>General</c:formatCode>
                <c:ptCount val="5"/>
                <c:pt idx="0">
                  <c:v>100.14408333333334</c:v>
                </c:pt>
                <c:pt idx="1">
                  <c:v>100.63983333333334</c:v>
                </c:pt>
                <c:pt idx="2">
                  <c:v>100.70833333333333</c:v>
                </c:pt>
                <c:pt idx="3">
                  <c:v>101.31425</c:v>
                </c:pt>
                <c:pt idx="4">
                  <c:v>101.74824999999998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88-4572-942D-9E22B715C466}"/>
            </c:ext>
          </c:extLst>
        </c:ser>
        <c:ser>
          <c:idx val="1"/>
          <c:order val="1"/>
          <c:tx>
            <c:strRef>
              <c:f>'GA1-GA4'!$C$14</c:f>
              <c:strCache>
                <c:ptCount val="1"/>
                <c:pt idx="0">
                  <c:v>Illes Balears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'GA1-GA4'!$A$31:$A$35</c:f>
              <c:numCache>
                <c:formatCode>0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'GA1-GA4'!$C$31:$C$35</c:f>
              <c:numCache>
                <c:formatCode>General</c:formatCode>
                <c:ptCount val="5"/>
                <c:pt idx="0">
                  <c:v>105.41166666666668</c:v>
                </c:pt>
                <c:pt idx="1">
                  <c:v>105.22408333333333</c:v>
                </c:pt>
                <c:pt idx="2">
                  <c:v>99.097750000000005</c:v>
                </c:pt>
                <c:pt idx="3">
                  <c:v>95.214666666666645</c:v>
                </c:pt>
                <c:pt idx="4">
                  <c:v>93.444749999999999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88-4572-942D-9E22B715C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638947"/>
        <c:axId val="777726"/>
      </c:lineChart>
      <c:catAx>
        <c:axId val="8638947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777726"/>
        <c:crosses val="autoZero"/>
        <c:auto val="1"/>
        <c:lblAlgn val="ctr"/>
        <c:lblOffset val="100"/>
        <c:noMultiLvlLbl val="0"/>
      </c:catAx>
      <c:valAx>
        <c:axId val="777726"/>
        <c:scaling>
          <c:orientation val="minMax"/>
          <c:max val="110"/>
          <c:min val="90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8638947"/>
        <c:crosses val="autoZero"/>
        <c:crossBetween val="between"/>
        <c:majorUnit val="5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3303834808259599"/>
          <c:y val="0.214277247602114"/>
          <c:w val="0.55530973451327503"/>
          <c:h val="5.2700993021033801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IA-3.4. Índex de preus industrials (IPRI) en les indústries extractives a les Illes Balears (base 2015) (2017-2021)  </a:t>
            </a:r>
          </a:p>
        </c:rich>
      </c:tx>
      <c:layout>
        <c:manualLayout>
          <c:xMode val="edge"/>
          <c:yMode val="edge"/>
          <c:x val="0.12640870044920799"/>
          <c:y val="2.69987807002264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31034754511796E-2"/>
          <c:y val="0.26476223654415598"/>
          <c:w val="0.853889195366065"/>
          <c:h val="0.61261104337223504"/>
        </c:manualLayout>
      </c:layout>
      <c:lineChart>
        <c:grouping val="standard"/>
        <c:varyColors val="0"/>
        <c:ser>
          <c:idx val="0"/>
          <c:order val="0"/>
          <c:tx>
            <c:strRef>
              <c:f>'GA1-GA4'!$B$14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'GA1-GA4'!$A$39:$A$43</c:f>
              <c:numCache>
                <c:formatCode>0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'GA1-GA4'!$B$39:$B$43</c:f>
              <c:numCache>
                <c:formatCode>General</c:formatCode>
                <c:ptCount val="5"/>
                <c:pt idx="0">
                  <c:v>98.855916666666687</c:v>
                </c:pt>
                <c:pt idx="1">
                  <c:v>99.917500000000018</c:v>
                </c:pt>
                <c:pt idx="2">
                  <c:v>100.64158333333334</c:v>
                </c:pt>
                <c:pt idx="3">
                  <c:v>101.98041666666666</c:v>
                </c:pt>
                <c:pt idx="4">
                  <c:v>102.87958333333331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72-42B4-ADBF-6E1292BC601C}"/>
            </c:ext>
          </c:extLst>
        </c:ser>
        <c:ser>
          <c:idx val="1"/>
          <c:order val="1"/>
          <c:tx>
            <c:strRef>
              <c:f>'GA1-GA4'!$C$14</c:f>
              <c:strCache>
                <c:ptCount val="1"/>
                <c:pt idx="0">
                  <c:v>Illes Balears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'GA1-GA4'!$A$39:$A$43</c:f>
              <c:numCache>
                <c:formatCode>0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'GA1-GA4'!$C$39:$C$43</c:f>
              <c:numCache>
                <c:formatCode>General</c:formatCode>
                <c:ptCount val="5"/>
                <c:pt idx="0">
                  <c:v>102.36125</c:v>
                </c:pt>
                <c:pt idx="1">
                  <c:v>103.44358333333331</c:v>
                </c:pt>
                <c:pt idx="2">
                  <c:v>106.51641666666666</c:v>
                </c:pt>
                <c:pt idx="3">
                  <c:v>113.25199999999997</c:v>
                </c:pt>
                <c:pt idx="4">
                  <c:v>115.75483333333334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72-42B4-ADBF-6E1292BC6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2656608"/>
        <c:axId val="3362847"/>
      </c:lineChart>
      <c:catAx>
        <c:axId val="22656608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3362847"/>
        <c:crosses val="autoZero"/>
        <c:auto val="1"/>
        <c:lblAlgn val="ctr"/>
        <c:lblOffset val="100"/>
        <c:noMultiLvlLbl val="0"/>
      </c:catAx>
      <c:valAx>
        <c:axId val="3362847"/>
        <c:scaling>
          <c:orientation val="minMax"/>
          <c:max val="120"/>
          <c:min val="97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22656608"/>
        <c:crosses val="autoZero"/>
        <c:crossBetween val="between"/>
        <c:majorUnit val="5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12389380530974"/>
          <c:y val="0.171266494913942"/>
          <c:w val="0.55530973451327503"/>
          <c:h val="5.2700993021033801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sz="1400" b="0" strike="noStrike" spc="-1">
                <a:solidFill>
                  <a:srgbClr val="595959"/>
                </a:solidFill>
                <a:latin typeface="Calibri"/>
              </a:defRPr>
            </a:pPr>
            <a:r>
              <a:rPr sz="1400" b="0" strike="noStrike" spc="-1">
                <a:solidFill>
                  <a:srgbClr val="595959"/>
                </a:solidFill>
                <a:latin typeface="Calibri"/>
              </a:rPr>
              <a:t>Títol del diagrama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440" cap="rnd">
              <a:solidFill>
                <a:srgbClr val="4F81B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'ocupados industria no incluir'!$A$10:$A$18</c:f>
              <c:strCache>
                <c:ptCount val="9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</c:strCache>
            </c:strRef>
          </c:cat>
          <c:val>
            <c:numRef>
              <c:f>'ocupados industria no incluir'!$E$10:$E$18</c:f>
              <c:numCache>
                <c:formatCode>0.0_ ;[Red]\-0.0\ </c:formatCode>
                <c:ptCount val="9"/>
                <c:pt idx="0">
                  <c:v>-2.348811117947236</c:v>
                </c:pt>
                <c:pt idx="1">
                  <c:v>2.0234095188863765</c:v>
                </c:pt>
                <c:pt idx="2">
                  <c:v>2.3003701745108351</c:v>
                </c:pt>
                <c:pt idx="3">
                  <c:v>4.9639203869637827</c:v>
                </c:pt>
                <c:pt idx="4">
                  <c:v>1.607380252185453</c:v>
                </c:pt>
                <c:pt idx="5">
                  <c:v>4.3027017941930312</c:v>
                </c:pt>
                <c:pt idx="6">
                  <c:v>1.0358734875822506</c:v>
                </c:pt>
                <c:pt idx="7">
                  <c:v>-5.161653983975512</c:v>
                </c:pt>
                <c:pt idx="8">
                  <c:v>-4.6454486121242367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7C-4EE5-9F7F-82897D68F393}"/>
            </c:ext>
          </c:extLst>
        </c:ser>
        <c:ser>
          <c:idx val="1"/>
          <c:order val="1"/>
          <c:spPr>
            <a:ln w="28440" cap="rnd">
              <a:solidFill>
                <a:srgbClr val="C0504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'ocupados industria no incluir'!$A$10:$A$18</c:f>
              <c:strCache>
                <c:ptCount val="9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</c:strCache>
            </c:strRef>
          </c:cat>
          <c:val>
            <c:numRef>
              <c:f>'ocupados industria no incluir'!$F$10:$F$18</c:f>
              <c:numCache>
                <c:formatCode>0.0_ ;[Red]\-0.0\ </c:formatCode>
                <c:ptCount val="9"/>
                <c:pt idx="0">
                  <c:v>-2.7027027027026973</c:v>
                </c:pt>
                <c:pt idx="1">
                  <c:v>-7.9601990049751326</c:v>
                </c:pt>
                <c:pt idx="2">
                  <c:v>-2.1897810218978075</c:v>
                </c:pt>
                <c:pt idx="3">
                  <c:v>16.101694915254239</c:v>
                </c:pt>
                <c:pt idx="4">
                  <c:v>-6.3492063492063489</c:v>
                </c:pt>
                <c:pt idx="5">
                  <c:v>18.495297805642629</c:v>
                </c:pt>
                <c:pt idx="6">
                  <c:v>20.377358490566031</c:v>
                </c:pt>
                <c:pt idx="7">
                  <c:v>-21.364985163204754</c:v>
                </c:pt>
                <c:pt idx="8">
                  <c:v>-4.5325779036827001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7C-4EE5-9F7F-82897D68F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38521632"/>
        <c:axId val="59297023"/>
      </c:lineChart>
      <c:catAx>
        <c:axId val="38521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59297023"/>
        <c:crosses val="autoZero"/>
        <c:auto val="1"/>
        <c:lblAlgn val="ctr"/>
        <c:lblOffset val="100"/>
        <c:noMultiLvlLbl val="0"/>
      </c:catAx>
      <c:valAx>
        <c:axId val="5929702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.0_ ;[Red]\-0.0\ 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3852163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595959"/>
              </a:solidFill>
              <a:latin typeface="Calibri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400" b="0" strike="noStrike" spc="-1">
                <a:solidFill>
                  <a:srgbClr val="595959"/>
                </a:solidFill>
                <a:latin typeface="Calibri"/>
              </a:defRPr>
            </a:pPr>
            <a:r>
              <a:rPr lang="es-ES" sz="1400" b="0" strike="noStrike" spc="-1">
                <a:solidFill>
                  <a:srgbClr val="595959"/>
                </a:solidFill>
                <a:latin typeface="Calibri"/>
              </a:rPr>
              <a:t>G1.a Evolució Llocs de Feina a Indústria en relació al total Mercat Laboral Illes Balears (Primer semestre de cada any)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Pes Indústria</c:v>
          </c:tx>
          <c:spPr>
            <a:ln w="28440" cap="rnd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 incluir'!$D$17:$D$23</c:f>
              <c:numCache>
                <c:formatCode>General</c:formatCod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numCache>
            </c:numRef>
          </c:cat>
          <c:val>
            <c:numRef>
              <c:f>'No incluir'!$G$17:$G$23</c:f>
              <c:numCache>
                <c:formatCode>0.00%</c:formatCode>
                <c:ptCount val="7"/>
                <c:pt idx="0">
                  <c:v>6.0089101379984786E-2</c:v>
                </c:pt>
                <c:pt idx="1">
                  <c:v>7.4666395029031288E-2</c:v>
                </c:pt>
                <c:pt idx="2">
                  <c:v>6.9543440570217677E-2</c:v>
                </c:pt>
                <c:pt idx="3">
                  <c:v>7.4042145593869749E-2</c:v>
                </c:pt>
                <c:pt idx="4">
                  <c:v>8.1381127105089837E-2</c:v>
                </c:pt>
                <c:pt idx="5">
                  <c:v>6.585677749360612E-2</c:v>
                </c:pt>
                <c:pt idx="6">
                  <c:v>6.6784869976359337E-2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FD-4B28-B37D-2C3E1149C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18021560"/>
        <c:axId val="18545384"/>
      </c:lineChart>
      <c:lineChart>
        <c:grouping val="standard"/>
        <c:varyColors val="0"/>
        <c:ser>
          <c:idx val="1"/>
          <c:order val="1"/>
          <c:tx>
            <c:v>Variació interanual Indústria</c:v>
          </c:tx>
          <c:spPr>
            <a:ln w="28440" cap="rnd">
              <a:solidFill>
                <a:srgbClr val="A6A6A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'No incluir'!$D$17:$D$23</c:f>
              <c:numCache>
                <c:formatCode>General</c:formatCode>
                <c:ptCount val="7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</c:numCache>
            </c:numRef>
          </c:cat>
          <c:val>
            <c:numRef>
              <c:f>'No incluir'!$I$17:$I$23</c:f>
              <c:numCache>
                <c:formatCode>0.00%</c:formatCode>
                <c:ptCount val="7"/>
                <c:pt idx="0">
                  <c:v>7.587548638132291E-2</c:v>
                </c:pt>
                <c:pt idx="1">
                  <c:v>0.32549728752260432</c:v>
                </c:pt>
                <c:pt idx="2">
                  <c:v>-1.5006821282401384E-2</c:v>
                </c:pt>
                <c:pt idx="3">
                  <c:v>7.0637119113573732E-2</c:v>
                </c:pt>
                <c:pt idx="4">
                  <c:v>0.11901681759379024</c:v>
                </c:pt>
                <c:pt idx="5">
                  <c:v>-0.16647398843930639</c:v>
                </c:pt>
                <c:pt idx="6">
                  <c:v>-5.9639389736477089E-2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FD-4B28-B37D-2C3E1149C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9232157"/>
        <c:axId val="71761802"/>
      </c:lineChart>
      <c:catAx>
        <c:axId val="18021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18545384"/>
        <c:crosses val="autoZero"/>
        <c:auto val="1"/>
        <c:lblAlgn val="ctr"/>
        <c:lblOffset val="100"/>
        <c:noMultiLvlLbl val="0"/>
      </c:catAx>
      <c:valAx>
        <c:axId val="18545384"/>
        <c:scaling>
          <c:orientation val="minMax"/>
          <c:min val="0.06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%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18021560"/>
        <c:crosses val="autoZero"/>
        <c:crossBetween val="between"/>
      </c:valAx>
      <c:catAx>
        <c:axId val="923215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761802"/>
        <c:crosses val="autoZero"/>
        <c:auto val="1"/>
        <c:lblAlgn val="ctr"/>
        <c:lblOffset val="100"/>
        <c:noMultiLvlLbl val="0"/>
      </c:catAx>
      <c:valAx>
        <c:axId val="71761802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es-ES"/>
          </a:p>
        </c:txPr>
        <c:crossAx val="9232157"/>
        <c:crosses val="max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595959"/>
              </a:solidFill>
              <a:latin typeface="Calibri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I-3.2. Índex de producció industrial (IPI) a les Illes Balears i Espanya (base 2015) (2017-2021) </a:t>
            </a:r>
          </a:p>
        </c:rich>
      </c:tx>
      <c:layout>
        <c:manualLayout>
          <c:xMode val="edge"/>
          <c:yMode val="edge"/>
          <c:x val="0.21893036533699492"/>
          <c:y val="0.10636823971381976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653942742340499E-2"/>
          <c:y val="0.338201689021361"/>
          <c:w val="0.87780010045203405"/>
          <c:h val="0.51306507699950299"/>
        </c:manualLayout>
      </c:layout>
      <c:lineChart>
        <c:grouping val="standard"/>
        <c:varyColors val="0"/>
        <c:ser>
          <c:idx val="0"/>
          <c:order val="0"/>
          <c:tx>
            <c:strRef>
              <c:f>'G2'!$B$2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'G2'!$A$3:$A$7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'G2'!$B$3:$B$7</c:f>
              <c:numCache>
                <c:formatCode>0.0</c:formatCode>
                <c:ptCount val="5"/>
                <c:pt idx="0">
                  <c:v>101.27</c:v>
                </c:pt>
                <c:pt idx="1">
                  <c:v>97.15</c:v>
                </c:pt>
                <c:pt idx="2">
                  <c:v>90.99</c:v>
                </c:pt>
                <c:pt idx="3">
                  <c:v>71.92</c:v>
                </c:pt>
                <c:pt idx="4">
                  <c:v>80.05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CC-4484-B67D-041ACF56DE01}"/>
            </c:ext>
          </c:extLst>
        </c:ser>
        <c:ser>
          <c:idx val="1"/>
          <c:order val="1"/>
          <c:tx>
            <c:strRef>
              <c:f>'G2'!$C$2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A6A6A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'G2'!$A$3:$A$7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'G2'!$C$3:$C$7</c:f>
              <c:numCache>
                <c:formatCode>0.0</c:formatCode>
                <c:ptCount val="5"/>
                <c:pt idx="0">
                  <c:v>104.47</c:v>
                </c:pt>
                <c:pt idx="1">
                  <c:v>105.25</c:v>
                </c:pt>
                <c:pt idx="2">
                  <c:v>105.95</c:v>
                </c:pt>
                <c:pt idx="3">
                  <c:v>96.24</c:v>
                </c:pt>
                <c:pt idx="4">
                  <c:v>103.03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CC-4484-B67D-041ACF56D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4212745"/>
        <c:axId val="74922393"/>
      </c:lineChart>
      <c:catAx>
        <c:axId val="7421274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74922393"/>
        <c:crosses val="autoZero"/>
        <c:auto val="1"/>
        <c:lblAlgn val="ctr"/>
        <c:lblOffset val="100"/>
        <c:noMultiLvlLbl val="0"/>
      </c:catAx>
      <c:valAx>
        <c:axId val="74922393"/>
        <c:scaling>
          <c:orientation val="minMax"/>
          <c:max val="110"/>
          <c:min val="70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74212745"/>
        <c:crosses val="autoZero"/>
        <c:crossBetween val="between"/>
        <c:majorUnit val="5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33955005624297"/>
          <c:y val="0.186275024445474"/>
          <c:w val="0.51966979127609103"/>
          <c:h val="9.8039730327826702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I-3.3. Evolució de l'índex de preus industrials (IPRI) a Espanya i a les Illes Balears
 (base 2015) (2017-2021) </a:t>
            </a:r>
          </a:p>
        </c:rich>
      </c:tx>
      <c:layout>
        <c:manualLayout>
          <c:xMode val="edge"/>
          <c:yMode val="edge"/>
          <c:x val="0.23288448251280419"/>
          <c:y val="5.3000715175007922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56339849773695E-2"/>
          <c:y val="0.32013769363167"/>
          <c:w val="0.85395214644580397"/>
          <c:h val="0.55727672595142497"/>
        </c:manualLayout>
      </c:layout>
      <c:lineChart>
        <c:grouping val="standard"/>
        <c:varyColors val="0"/>
        <c:ser>
          <c:idx val="0"/>
          <c:order val="0"/>
          <c:tx>
            <c:strRef>
              <c:f>'G3'!$B$2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'G3'!$A$3:$A$7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'G3'!$B$3:$B$7</c:f>
              <c:numCache>
                <c:formatCode>#,##0.0</c:formatCode>
                <c:ptCount val="5"/>
                <c:pt idx="0">
                  <c:v>101.09</c:v>
                </c:pt>
                <c:pt idx="1">
                  <c:v>104.1</c:v>
                </c:pt>
                <c:pt idx="2">
                  <c:v>103.65</c:v>
                </c:pt>
                <c:pt idx="3">
                  <c:v>99.2</c:v>
                </c:pt>
                <c:pt idx="4">
                  <c:v>116.36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BF-4F14-AA9A-6CB3CA6994A0}"/>
            </c:ext>
          </c:extLst>
        </c:ser>
        <c:ser>
          <c:idx val="1"/>
          <c:order val="1"/>
          <c:tx>
            <c:strRef>
              <c:f>'G3'!$C$2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'G3'!$A$3:$A$7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'G3'!$C$3:$C$7</c:f>
              <c:numCache>
                <c:formatCode>#,##0.0</c:formatCode>
                <c:ptCount val="5"/>
                <c:pt idx="0">
                  <c:v>100.92</c:v>
                </c:pt>
                <c:pt idx="1">
                  <c:v>105.62</c:v>
                </c:pt>
                <c:pt idx="2">
                  <c:v>102</c:v>
                </c:pt>
                <c:pt idx="3">
                  <c:v>96.41</c:v>
                </c:pt>
                <c:pt idx="4">
                  <c:v>132.71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BF-4F14-AA9A-6CB3CA699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1209830"/>
        <c:axId val="2658142"/>
      </c:lineChart>
      <c:catAx>
        <c:axId val="81209830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2658142"/>
        <c:crosses val="autoZero"/>
        <c:auto val="1"/>
        <c:lblAlgn val="ctr"/>
        <c:lblOffset val="100"/>
        <c:noMultiLvlLbl val="0"/>
      </c:catAx>
      <c:valAx>
        <c:axId val="2658142"/>
        <c:scaling>
          <c:orientation val="minMax"/>
          <c:max val="135"/>
          <c:min val="90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81209830"/>
        <c:crosses val="autoZero"/>
        <c:crossBetween val="between"/>
        <c:majorUnit val="5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09439528023599"/>
          <c:y val="0.208132844780541"/>
          <c:w val="0.55530973451327503"/>
          <c:h val="5.2700813388425499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140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ES" sz="700"/>
              <a:t>Gràfic I-3.4. </a:t>
            </a:r>
            <a:r>
              <a:rPr lang="es-ES" sz="700" b="0" i="0" baseline="0">
                <a:effectLst/>
              </a:rPr>
              <a:t>Raó entre el pes percentual de l'ocupació en la indústria en el mercat de treball versus el pes percentual de la desocupació en la indústria en relació amb l'atur total a les Illes Balears (2008-2021)</a:t>
            </a:r>
            <a:endParaRPr lang="es-ES" sz="7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700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ES" sz="700"/>
          </a:p>
        </c:rich>
      </c:tx>
      <c:layout>
        <c:manualLayout>
          <c:xMode val="edge"/>
          <c:yMode val="edge"/>
          <c:x val="0.12612103255134346"/>
          <c:y val="2.5690430314707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7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3.8241806452251344E-2"/>
          <c:y val="0.15508159305026292"/>
          <c:w val="0.94285778066401493"/>
          <c:h val="0.76028286964768721"/>
        </c:manualLayout>
      </c:layout>
      <c:lineChart>
        <c:grouping val="standard"/>
        <c:varyColors val="0"/>
        <c:ser>
          <c:idx val="0"/>
          <c:order val="0"/>
          <c:tx>
            <c:strRef>
              <c:f>'G4'!$B$1</c:f>
              <c:strCache>
                <c:ptCount val="1"/>
                <c:pt idx="0">
                  <c:v>Indústria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'G4'!$A$2:$A$15</c:f>
              <c:numCache>
                <c:formatCode>General</c:formatCod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numCache>
            </c:numRef>
          </c:cat>
          <c:val>
            <c:numRef>
              <c:f>'G4'!$B$2:$B$15</c:f>
              <c:numCache>
                <c:formatCode>_-* #,##0.00\ _€_-;\-* #,##0.00\ _€_-;_-* \-??\ _€_-;_-@_-</c:formatCode>
                <c:ptCount val="14"/>
                <c:pt idx="0">
                  <c:v>2.170302230814197</c:v>
                </c:pt>
                <c:pt idx="1">
                  <c:v>2.1509560772948317</c:v>
                </c:pt>
                <c:pt idx="2">
                  <c:v>2.3002781001642876</c:v>
                </c:pt>
                <c:pt idx="3">
                  <c:v>2.453584870978561</c:v>
                </c:pt>
                <c:pt idx="4">
                  <c:v>2.8208525369591797</c:v>
                </c:pt>
                <c:pt idx="5">
                  <c:v>2.366424238117129</c:v>
                </c:pt>
                <c:pt idx="6">
                  <c:v>4.2450598412196303</c:v>
                </c:pt>
                <c:pt idx="7">
                  <c:v>4.8956411970004519</c:v>
                </c:pt>
                <c:pt idx="8">
                  <c:v>2.0865319339473749</c:v>
                </c:pt>
                <c:pt idx="9">
                  <c:v>3.8367029409288587</c:v>
                </c:pt>
                <c:pt idx="10">
                  <c:v>2.5095685810779966</c:v>
                </c:pt>
                <c:pt idx="11">
                  <c:v>3.3052981432816404</c:v>
                </c:pt>
                <c:pt idx="12">
                  <c:v>3.838357477115379</c:v>
                </c:pt>
                <c:pt idx="13">
                  <c:v>2.5743729570010219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32-4DE9-9E36-F7D5FB87D523}"/>
            </c:ext>
          </c:extLst>
        </c:ser>
        <c:ser>
          <c:idx val="1"/>
          <c:order val="1"/>
          <c:tx>
            <c:strRef>
              <c:f>'G4'!$C$1</c:f>
              <c:strCache>
                <c:ptCount val="1"/>
                <c:pt idx="0">
                  <c:v>Construcció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'G4'!$A$2:$A$15</c:f>
              <c:numCache>
                <c:formatCode>General</c:formatCod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numCache>
            </c:numRef>
          </c:cat>
          <c:val>
            <c:numRef>
              <c:f>'G4'!$C$2:$C$15</c:f>
              <c:numCache>
                <c:formatCode>_-* #,##0.00\ _€_-;\-* #,##0.00\ _€_-;_-* \-??\ _€_-;_-@_-</c:formatCode>
                <c:ptCount val="14"/>
                <c:pt idx="0">
                  <c:v>1.3073371741956765</c:v>
                </c:pt>
                <c:pt idx="1">
                  <c:v>1.6742611110375683</c:v>
                </c:pt>
                <c:pt idx="2">
                  <c:v>1.0375523836030547</c:v>
                </c:pt>
                <c:pt idx="3">
                  <c:v>1.2252705214583766</c:v>
                </c:pt>
                <c:pt idx="4">
                  <c:v>0.71301089501590253</c:v>
                </c:pt>
                <c:pt idx="5">
                  <c:v>0.79425614598428718</c:v>
                </c:pt>
                <c:pt idx="6">
                  <c:v>0.75924752112460436</c:v>
                </c:pt>
                <c:pt idx="7">
                  <c:v>0.97044067198003137</c:v>
                </c:pt>
                <c:pt idx="8">
                  <c:v>0.57399754091018029</c:v>
                </c:pt>
                <c:pt idx="9">
                  <c:v>0.88536892767110043</c:v>
                </c:pt>
                <c:pt idx="10">
                  <c:v>0.7784977267733697</c:v>
                </c:pt>
                <c:pt idx="11">
                  <c:v>0.77637939601654493</c:v>
                </c:pt>
                <c:pt idx="12">
                  <c:v>0.64805722124015264</c:v>
                </c:pt>
                <c:pt idx="13">
                  <c:v>0.69505393812644078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32-4DE9-9E36-F7D5FB87D523}"/>
            </c:ext>
          </c:extLst>
        </c:ser>
        <c:ser>
          <c:idx val="2"/>
          <c:order val="2"/>
          <c:tx>
            <c:strRef>
              <c:f>'G4'!$D$1</c:f>
              <c:strCache>
                <c:ptCount val="1"/>
                <c:pt idx="0">
                  <c:v>Serveis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'G4'!$A$2:$A$15</c:f>
              <c:numCache>
                <c:formatCode>General</c:formatCod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numCache>
            </c:numRef>
          </c:cat>
          <c:val>
            <c:numRef>
              <c:f>'G4'!$D$2:$D$15</c:f>
              <c:numCache>
                <c:formatCode>_-* #,##0.00\ _€_-;\-* #,##0.00\ _€_-;_-* \-??\ _€_-;_-@_-</c:formatCode>
                <c:ptCount val="14"/>
                <c:pt idx="0">
                  <c:v>1.5147238267702434</c:v>
                </c:pt>
                <c:pt idx="1">
                  <c:v>1.6878568816667263</c:v>
                </c:pt>
                <c:pt idx="2">
                  <c:v>1.8577433761777189</c:v>
                </c:pt>
                <c:pt idx="3">
                  <c:v>1.9060220796060394</c:v>
                </c:pt>
                <c:pt idx="4">
                  <c:v>1.9916223313216341</c:v>
                </c:pt>
                <c:pt idx="5">
                  <c:v>2.1935652624575774</c:v>
                </c:pt>
                <c:pt idx="6">
                  <c:v>2.1189103665662983</c:v>
                </c:pt>
                <c:pt idx="7">
                  <c:v>2.046987545203089</c:v>
                </c:pt>
                <c:pt idx="8">
                  <c:v>1.8714911061833872</c:v>
                </c:pt>
                <c:pt idx="9">
                  <c:v>1.6673532340534374</c:v>
                </c:pt>
                <c:pt idx="10">
                  <c:v>1.5689406525514673</c:v>
                </c:pt>
                <c:pt idx="11">
                  <c:v>1.5305282644188107</c:v>
                </c:pt>
                <c:pt idx="12">
                  <c:v>1.3376998415300909</c:v>
                </c:pt>
                <c:pt idx="13">
                  <c:v>2.1895434355485381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32-4DE9-9E36-F7D5FB87D5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3458527"/>
        <c:axId val="2103448543"/>
      </c:lineChart>
      <c:catAx>
        <c:axId val="2103458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2103448543"/>
        <c:crosses val="autoZero"/>
        <c:auto val="1"/>
        <c:lblAlgn val="ctr"/>
        <c:lblOffset val="100"/>
        <c:noMultiLvlLbl val="0"/>
      </c:catAx>
      <c:valAx>
        <c:axId val="2103448543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2103458527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legend>
      <c:legendPos val="tr"/>
      <c:layout>
        <c:manualLayout>
          <c:xMode val="edge"/>
          <c:yMode val="edge"/>
          <c:x val="0.1035757786169082"/>
          <c:y val="0.10014352936444894"/>
          <c:w val="0.84196412593773373"/>
          <c:h val="5.81816765034135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700"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I-3.5a. Consum dels principals productes petrolífers (tones) a les Illes Balears (2007-2021)
(mitjana centrada d'ordre 12)</a:t>
            </a:r>
          </a:p>
        </c:rich>
      </c:tx>
      <c:layout>
        <c:manualLayout>
          <c:xMode val="edge"/>
          <c:yMode val="edge"/>
          <c:x val="0.136572554169403"/>
          <c:y val="4.2785931874826898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48839013908"/>
          <c:y val="0.23802270839102699"/>
          <c:w val="0.86903838118545895"/>
          <c:h val="0.59692605926336195"/>
        </c:manualLayout>
      </c:layout>
      <c:lineChart>
        <c:grouping val="standard"/>
        <c:varyColors val="0"/>
        <c:ser>
          <c:idx val="0"/>
          <c:order val="0"/>
          <c:tx>
            <c:strRef>
              <c:f>'G5'!$B$2</c:f>
              <c:strCache>
                <c:ptCount val="1"/>
                <c:pt idx="0">
                  <c:v>Gasolina 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'G5'!$A$129:$A$296</c:f>
              <c:numCache>
                <c:formatCode>mmm\ yy</c:formatCode>
                <c:ptCount val="168"/>
                <c:pt idx="0">
                  <c:v>39264</c:v>
                </c:pt>
                <c:pt idx="1">
                  <c:v>39295</c:v>
                </c:pt>
                <c:pt idx="2">
                  <c:v>39326</c:v>
                </c:pt>
                <c:pt idx="3">
                  <c:v>39356</c:v>
                </c:pt>
                <c:pt idx="4">
                  <c:v>39387</c:v>
                </c:pt>
                <c:pt idx="5">
                  <c:v>39417</c:v>
                </c:pt>
                <c:pt idx="6">
                  <c:v>39448</c:v>
                </c:pt>
                <c:pt idx="7">
                  <c:v>39479</c:v>
                </c:pt>
                <c:pt idx="8">
                  <c:v>39508</c:v>
                </c:pt>
                <c:pt idx="9">
                  <c:v>39539</c:v>
                </c:pt>
                <c:pt idx="10">
                  <c:v>39569</c:v>
                </c:pt>
                <c:pt idx="11">
                  <c:v>39600</c:v>
                </c:pt>
                <c:pt idx="12">
                  <c:v>39630</c:v>
                </c:pt>
                <c:pt idx="13">
                  <c:v>39661</c:v>
                </c:pt>
                <c:pt idx="14">
                  <c:v>39692</c:v>
                </c:pt>
                <c:pt idx="15">
                  <c:v>39722</c:v>
                </c:pt>
                <c:pt idx="16">
                  <c:v>39753</c:v>
                </c:pt>
                <c:pt idx="17">
                  <c:v>39783</c:v>
                </c:pt>
                <c:pt idx="18">
                  <c:v>39814</c:v>
                </c:pt>
                <c:pt idx="19">
                  <c:v>39845</c:v>
                </c:pt>
                <c:pt idx="20">
                  <c:v>39873</c:v>
                </c:pt>
                <c:pt idx="21">
                  <c:v>39904</c:v>
                </c:pt>
                <c:pt idx="22">
                  <c:v>39934</c:v>
                </c:pt>
                <c:pt idx="23">
                  <c:v>39965</c:v>
                </c:pt>
                <c:pt idx="24">
                  <c:v>39995</c:v>
                </c:pt>
                <c:pt idx="25">
                  <c:v>40026</c:v>
                </c:pt>
                <c:pt idx="26">
                  <c:v>40057</c:v>
                </c:pt>
                <c:pt idx="27">
                  <c:v>40087</c:v>
                </c:pt>
                <c:pt idx="28">
                  <c:v>40118</c:v>
                </c:pt>
                <c:pt idx="29">
                  <c:v>40148</c:v>
                </c:pt>
                <c:pt idx="30">
                  <c:v>40179</c:v>
                </c:pt>
                <c:pt idx="31">
                  <c:v>40210</c:v>
                </c:pt>
                <c:pt idx="32">
                  <c:v>40238</c:v>
                </c:pt>
                <c:pt idx="33">
                  <c:v>40269</c:v>
                </c:pt>
                <c:pt idx="34">
                  <c:v>40299</c:v>
                </c:pt>
                <c:pt idx="35">
                  <c:v>40330</c:v>
                </c:pt>
                <c:pt idx="36">
                  <c:v>40360</c:v>
                </c:pt>
                <c:pt idx="37">
                  <c:v>40391</c:v>
                </c:pt>
                <c:pt idx="38">
                  <c:v>40422</c:v>
                </c:pt>
                <c:pt idx="39">
                  <c:v>40452</c:v>
                </c:pt>
                <c:pt idx="40">
                  <c:v>40483</c:v>
                </c:pt>
                <c:pt idx="41">
                  <c:v>40513</c:v>
                </c:pt>
                <c:pt idx="42">
                  <c:v>40544</c:v>
                </c:pt>
                <c:pt idx="43">
                  <c:v>40575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40817</c:v>
                </c:pt>
                <c:pt idx="52">
                  <c:v>40848</c:v>
                </c:pt>
                <c:pt idx="53">
                  <c:v>40878</c:v>
                </c:pt>
                <c:pt idx="54">
                  <c:v>40909</c:v>
                </c:pt>
                <c:pt idx="55">
                  <c:v>40940</c:v>
                </c:pt>
                <c:pt idx="56">
                  <c:v>40969</c:v>
                </c:pt>
                <c:pt idx="57">
                  <c:v>41000</c:v>
                </c:pt>
                <c:pt idx="58">
                  <c:v>41030</c:v>
                </c:pt>
                <c:pt idx="59">
                  <c:v>41061</c:v>
                </c:pt>
                <c:pt idx="60">
                  <c:v>41091</c:v>
                </c:pt>
                <c:pt idx="61">
                  <c:v>41122</c:v>
                </c:pt>
                <c:pt idx="62">
                  <c:v>41153</c:v>
                </c:pt>
                <c:pt idx="63">
                  <c:v>41183</c:v>
                </c:pt>
                <c:pt idx="64">
                  <c:v>41214</c:v>
                </c:pt>
                <c:pt idx="65">
                  <c:v>41244</c:v>
                </c:pt>
                <c:pt idx="66">
                  <c:v>41275</c:v>
                </c:pt>
                <c:pt idx="67">
                  <c:v>41306</c:v>
                </c:pt>
                <c:pt idx="68">
                  <c:v>41334</c:v>
                </c:pt>
                <c:pt idx="69">
                  <c:v>41365</c:v>
                </c:pt>
                <c:pt idx="70">
                  <c:v>41395</c:v>
                </c:pt>
                <c:pt idx="71">
                  <c:v>41426</c:v>
                </c:pt>
                <c:pt idx="72">
                  <c:v>41456</c:v>
                </c:pt>
                <c:pt idx="73">
                  <c:v>41487</c:v>
                </c:pt>
                <c:pt idx="74">
                  <c:v>41518</c:v>
                </c:pt>
                <c:pt idx="75">
                  <c:v>41548</c:v>
                </c:pt>
                <c:pt idx="76">
                  <c:v>41579</c:v>
                </c:pt>
                <c:pt idx="77">
                  <c:v>41609</c:v>
                </c:pt>
                <c:pt idx="78">
                  <c:v>41640</c:v>
                </c:pt>
                <c:pt idx="79">
                  <c:v>41671</c:v>
                </c:pt>
                <c:pt idx="80">
                  <c:v>41699</c:v>
                </c:pt>
                <c:pt idx="81">
                  <c:v>41730</c:v>
                </c:pt>
                <c:pt idx="82">
                  <c:v>41760</c:v>
                </c:pt>
                <c:pt idx="83">
                  <c:v>41791</c:v>
                </c:pt>
                <c:pt idx="84">
                  <c:v>41821</c:v>
                </c:pt>
                <c:pt idx="85">
                  <c:v>41852</c:v>
                </c:pt>
                <c:pt idx="86">
                  <c:v>41883</c:v>
                </c:pt>
                <c:pt idx="87">
                  <c:v>41913</c:v>
                </c:pt>
                <c:pt idx="88">
                  <c:v>41944</c:v>
                </c:pt>
                <c:pt idx="89">
                  <c:v>41974</c:v>
                </c:pt>
                <c:pt idx="90">
                  <c:v>42005</c:v>
                </c:pt>
                <c:pt idx="91">
                  <c:v>42036</c:v>
                </c:pt>
                <c:pt idx="92">
                  <c:v>42064</c:v>
                </c:pt>
                <c:pt idx="93">
                  <c:v>42095</c:v>
                </c:pt>
                <c:pt idx="94">
                  <c:v>42125</c:v>
                </c:pt>
                <c:pt idx="95">
                  <c:v>42156</c:v>
                </c:pt>
                <c:pt idx="96">
                  <c:v>42186</c:v>
                </c:pt>
                <c:pt idx="97">
                  <c:v>42217</c:v>
                </c:pt>
                <c:pt idx="98">
                  <c:v>42248</c:v>
                </c:pt>
                <c:pt idx="99">
                  <c:v>42278</c:v>
                </c:pt>
                <c:pt idx="100">
                  <c:v>42309</c:v>
                </c:pt>
                <c:pt idx="101">
                  <c:v>42339</c:v>
                </c:pt>
                <c:pt idx="102">
                  <c:v>42370</c:v>
                </c:pt>
                <c:pt idx="103">
                  <c:v>42401</c:v>
                </c:pt>
                <c:pt idx="104">
                  <c:v>42430</c:v>
                </c:pt>
                <c:pt idx="105">
                  <c:v>42461</c:v>
                </c:pt>
                <c:pt idx="106">
                  <c:v>42491</c:v>
                </c:pt>
                <c:pt idx="107">
                  <c:v>42522</c:v>
                </c:pt>
                <c:pt idx="108">
                  <c:v>42552</c:v>
                </c:pt>
                <c:pt idx="109">
                  <c:v>42583</c:v>
                </c:pt>
                <c:pt idx="110">
                  <c:v>42614</c:v>
                </c:pt>
                <c:pt idx="111">
                  <c:v>42644</c:v>
                </c:pt>
                <c:pt idx="112">
                  <c:v>42675</c:v>
                </c:pt>
                <c:pt idx="113">
                  <c:v>42705</c:v>
                </c:pt>
                <c:pt idx="114">
                  <c:v>42736</c:v>
                </c:pt>
                <c:pt idx="115">
                  <c:v>42767</c:v>
                </c:pt>
                <c:pt idx="116">
                  <c:v>42795</c:v>
                </c:pt>
                <c:pt idx="117">
                  <c:v>42826</c:v>
                </c:pt>
                <c:pt idx="118">
                  <c:v>42856</c:v>
                </c:pt>
                <c:pt idx="119">
                  <c:v>42887</c:v>
                </c:pt>
                <c:pt idx="120">
                  <c:v>42917</c:v>
                </c:pt>
                <c:pt idx="121">
                  <c:v>42948</c:v>
                </c:pt>
                <c:pt idx="122">
                  <c:v>42979</c:v>
                </c:pt>
                <c:pt idx="123">
                  <c:v>43009</c:v>
                </c:pt>
                <c:pt idx="124">
                  <c:v>43040</c:v>
                </c:pt>
                <c:pt idx="125">
                  <c:v>43070</c:v>
                </c:pt>
                <c:pt idx="126">
                  <c:v>43101</c:v>
                </c:pt>
                <c:pt idx="127">
                  <c:v>43132</c:v>
                </c:pt>
                <c:pt idx="128">
                  <c:v>43160</c:v>
                </c:pt>
                <c:pt idx="129">
                  <c:v>43191</c:v>
                </c:pt>
                <c:pt idx="130">
                  <c:v>43221</c:v>
                </c:pt>
                <c:pt idx="131">
                  <c:v>43252</c:v>
                </c:pt>
                <c:pt idx="132">
                  <c:v>43282</c:v>
                </c:pt>
                <c:pt idx="133">
                  <c:v>43313</c:v>
                </c:pt>
                <c:pt idx="134">
                  <c:v>43344</c:v>
                </c:pt>
                <c:pt idx="135">
                  <c:v>43374</c:v>
                </c:pt>
                <c:pt idx="136">
                  <c:v>43405</c:v>
                </c:pt>
                <c:pt idx="137">
                  <c:v>43435</c:v>
                </c:pt>
                <c:pt idx="138">
                  <c:v>43466</c:v>
                </c:pt>
                <c:pt idx="139">
                  <c:v>43497</c:v>
                </c:pt>
                <c:pt idx="140">
                  <c:v>43525</c:v>
                </c:pt>
                <c:pt idx="141">
                  <c:v>43556</c:v>
                </c:pt>
                <c:pt idx="142">
                  <c:v>43586</c:v>
                </c:pt>
                <c:pt idx="143">
                  <c:v>43617</c:v>
                </c:pt>
                <c:pt idx="144">
                  <c:v>43647</c:v>
                </c:pt>
                <c:pt idx="145">
                  <c:v>43678</c:v>
                </c:pt>
                <c:pt idx="146">
                  <c:v>43709</c:v>
                </c:pt>
                <c:pt idx="147">
                  <c:v>43739</c:v>
                </c:pt>
                <c:pt idx="148">
                  <c:v>43770</c:v>
                </c:pt>
                <c:pt idx="149">
                  <c:v>43800</c:v>
                </c:pt>
                <c:pt idx="150">
                  <c:v>43831</c:v>
                </c:pt>
                <c:pt idx="151">
                  <c:v>43862</c:v>
                </c:pt>
                <c:pt idx="152">
                  <c:v>43891</c:v>
                </c:pt>
                <c:pt idx="153">
                  <c:v>43922</c:v>
                </c:pt>
                <c:pt idx="154">
                  <c:v>43952</c:v>
                </c:pt>
                <c:pt idx="155">
                  <c:v>43983</c:v>
                </c:pt>
                <c:pt idx="156">
                  <c:v>44013</c:v>
                </c:pt>
                <c:pt idx="157">
                  <c:v>44044</c:v>
                </c:pt>
                <c:pt idx="158">
                  <c:v>44075</c:v>
                </c:pt>
                <c:pt idx="159">
                  <c:v>44105</c:v>
                </c:pt>
                <c:pt idx="160">
                  <c:v>44136</c:v>
                </c:pt>
                <c:pt idx="161">
                  <c:v>44166</c:v>
                </c:pt>
                <c:pt idx="162">
                  <c:v>44197</c:v>
                </c:pt>
                <c:pt idx="163">
                  <c:v>44228</c:v>
                </c:pt>
                <c:pt idx="164">
                  <c:v>44256</c:v>
                </c:pt>
                <c:pt idx="165">
                  <c:v>44287</c:v>
                </c:pt>
                <c:pt idx="166">
                  <c:v>44317</c:v>
                </c:pt>
                <c:pt idx="167">
                  <c:v>44348</c:v>
                </c:pt>
              </c:numCache>
            </c:numRef>
          </c:cat>
          <c:val>
            <c:numRef>
              <c:f>'G5'!$J$129:$J$296</c:f>
              <c:numCache>
                <c:formatCode>#,##0.00</c:formatCode>
                <c:ptCount val="168"/>
                <c:pt idx="0">
                  <c:v>21375.779166666667</c:v>
                </c:pt>
                <c:pt idx="1">
                  <c:v>21331.9375</c:v>
                </c:pt>
                <c:pt idx="2">
                  <c:v>21261.808333333334</c:v>
                </c:pt>
                <c:pt idx="3">
                  <c:v>21157.227083333335</c:v>
                </c:pt>
                <c:pt idx="4">
                  <c:v>21044.099166666667</c:v>
                </c:pt>
                <c:pt idx="5">
                  <c:v>20843.890416666665</c:v>
                </c:pt>
                <c:pt idx="6">
                  <c:v>20682.722916666666</c:v>
                </c:pt>
                <c:pt idx="7">
                  <c:v>20531.756666666664</c:v>
                </c:pt>
                <c:pt idx="8">
                  <c:v>20370.965833333332</c:v>
                </c:pt>
                <c:pt idx="9">
                  <c:v>20235.567916666667</c:v>
                </c:pt>
                <c:pt idx="10">
                  <c:v>20099.895</c:v>
                </c:pt>
                <c:pt idx="11">
                  <c:v>20030.682083333333</c:v>
                </c:pt>
                <c:pt idx="12">
                  <c:v>19964.844166666666</c:v>
                </c:pt>
                <c:pt idx="13">
                  <c:v>19855.289583333331</c:v>
                </c:pt>
                <c:pt idx="14">
                  <c:v>19767.666250000002</c:v>
                </c:pt>
                <c:pt idx="15">
                  <c:v>19708.203750000001</c:v>
                </c:pt>
                <c:pt idx="16">
                  <c:v>19640.516250000001</c:v>
                </c:pt>
                <c:pt idx="17">
                  <c:v>19605.994166666664</c:v>
                </c:pt>
                <c:pt idx="18">
                  <c:v>19578.841666666667</c:v>
                </c:pt>
                <c:pt idx="19">
                  <c:v>19522.698750000003</c:v>
                </c:pt>
                <c:pt idx="20">
                  <c:v>19429.60291666667</c:v>
                </c:pt>
                <c:pt idx="21">
                  <c:v>19335.060833333333</c:v>
                </c:pt>
                <c:pt idx="22">
                  <c:v>19277.598749999997</c:v>
                </c:pt>
                <c:pt idx="23">
                  <c:v>19205.304166666661</c:v>
                </c:pt>
                <c:pt idx="24">
                  <c:v>19103.252083333329</c:v>
                </c:pt>
                <c:pt idx="25">
                  <c:v>19023.045833333334</c:v>
                </c:pt>
                <c:pt idx="26">
                  <c:v>18983.131249999999</c:v>
                </c:pt>
                <c:pt idx="27">
                  <c:v>18917.980416666665</c:v>
                </c:pt>
                <c:pt idx="28">
                  <c:v>18829.256666666668</c:v>
                </c:pt>
                <c:pt idx="29">
                  <c:v>18755.092916666668</c:v>
                </c:pt>
                <c:pt idx="30">
                  <c:v>18699.823333333334</c:v>
                </c:pt>
                <c:pt idx="31">
                  <c:v>18668.887916666667</c:v>
                </c:pt>
                <c:pt idx="32">
                  <c:v>18675.771666666667</c:v>
                </c:pt>
                <c:pt idx="33">
                  <c:v>18659.405416666668</c:v>
                </c:pt>
                <c:pt idx="34">
                  <c:v>18597.904166666667</c:v>
                </c:pt>
                <c:pt idx="35">
                  <c:v>18547.109166666669</c:v>
                </c:pt>
                <c:pt idx="36">
                  <c:v>18507.147083333333</c:v>
                </c:pt>
                <c:pt idx="37">
                  <c:v>18452.065000000002</c:v>
                </c:pt>
                <c:pt idx="38">
                  <c:v>18346.915833333333</c:v>
                </c:pt>
                <c:pt idx="39">
                  <c:v>18273.891250000001</c:v>
                </c:pt>
                <c:pt idx="40">
                  <c:v>18229.626666666671</c:v>
                </c:pt>
                <c:pt idx="41">
                  <c:v>18178.344583333335</c:v>
                </c:pt>
                <c:pt idx="42">
                  <c:v>18103.96541666667</c:v>
                </c:pt>
                <c:pt idx="43">
                  <c:v>18063.111666666671</c:v>
                </c:pt>
                <c:pt idx="44">
                  <c:v>18061.162083333336</c:v>
                </c:pt>
                <c:pt idx="45">
                  <c:v>18011.48875</c:v>
                </c:pt>
                <c:pt idx="46">
                  <c:v>17940.705000000002</c:v>
                </c:pt>
                <c:pt idx="47">
                  <c:v>17849.222916666666</c:v>
                </c:pt>
                <c:pt idx="48">
                  <c:v>17775.82</c:v>
                </c:pt>
                <c:pt idx="49">
                  <c:v>17728.047499999997</c:v>
                </c:pt>
                <c:pt idx="50">
                  <c:v>17698.017499999998</c:v>
                </c:pt>
                <c:pt idx="51">
                  <c:v>17656.169999999998</c:v>
                </c:pt>
                <c:pt idx="52">
                  <c:v>17606.258333333331</c:v>
                </c:pt>
                <c:pt idx="53">
                  <c:v>17602.739999999998</c:v>
                </c:pt>
                <c:pt idx="54">
                  <c:v>17613.789583333335</c:v>
                </c:pt>
                <c:pt idx="55">
                  <c:v>17620.174583333333</c:v>
                </c:pt>
                <c:pt idx="56">
                  <c:v>17569.781666666669</c:v>
                </c:pt>
                <c:pt idx="57">
                  <c:v>17496.4925</c:v>
                </c:pt>
                <c:pt idx="58">
                  <c:v>17425.957083333335</c:v>
                </c:pt>
                <c:pt idx="59">
                  <c:v>17333.338749999999</c:v>
                </c:pt>
                <c:pt idx="60">
                  <c:v>17270.297916666666</c:v>
                </c:pt>
                <c:pt idx="61">
                  <c:v>17198.6175</c:v>
                </c:pt>
                <c:pt idx="62">
                  <c:v>17109.891250000001</c:v>
                </c:pt>
                <c:pt idx="63">
                  <c:v>17067.250416666666</c:v>
                </c:pt>
                <c:pt idx="64">
                  <c:v>17087.212500000001</c:v>
                </c:pt>
                <c:pt idx="65">
                  <c:v>17027.547500000001</c:v>
                </c:pt>
                <c:pt idx="66">
                  <c:v>16966.865416666667</c:v>
                </c:pt>
                <c:pt idx="67">
                  <c:v>16929.723750000001</c:v>
                </c:pt>
                <c:pt idx="68">
                  <c:v>16869.654999999999</c:v>
                </c:pt>
                <c:pt idx="69">
                  <c:v>16873.748333333333</c:v>
                </c:pt>
                <c:pt idx="70">
                  <c:v>16902.9725</c:v>
                </c:pt>
                <c:pt idx="71">
                  <c:v>16917.120416666668</c:v>
                </c:pt>
                <c:pt idx="72">
                  <c:v>16904.300833333335</c:v>
                </c:pt>
                <c:pt idx="73">
                  <c:v>16908.534166666665</c:v>
                </c:pt>
                <c:pt idx="74">
                  <c:v>16919.355416666665</c:v>
                </c:pt>
                <c:pt idx="75">
                  <c:v>16950.803749999999</c:v>
                </c:pt>
                <c:pt idx="76">
                  <c:v>16979.057916666665</c:v>
                </c:pt>
                <c:pt idx="77">
                  <c:v>17012.450416666667</c:v>
                </c:pt>
                <c:pt idx="78">
                  <c:v>17027.826666666668</c:v>
                </c:pt>
                <c:pt idx="79">
                  <c:v>17009.194166666668</c:v>
                </c:pt>
                <c:pt idx="80">
                  <c:v>17087.091666666667</c:v>
                </c:pt>
                <c:pt idx="81">
                  <c:v>17176.9175</c:v>
                </c:pt>
                <c:pt idx="82">
                  <c:v>17182.330833333333</c:v>
                </c:pt>
                <c:pt idx="83">
                  <c:v>17196.090833333335</c:v>
                </c:pt>
                <c:pt idx="84">
                  <c:v>17237.667916666665</c:v>
                </c:pt>
                <c:pt idx="85">
                  <c:v>17245.481250000001</c:v>
                </c:pt>
                <c:pt idx="86">
                  <c:v>17244.934166666666</c:v>
                </c:pt>
                <c:pt idx="87">
                  <c:v>17242.519583333335</c:v>
                </c:pt>
                <c:pt idx="88">
                  <c:v>17243.867500000004</c:v>
                </c:pt>
                <c:pt idx="89">
                  <c:v>17318.932500000003</c:v>
                </c:pt>
                <c:pt idx="90">
                  <c:v>17459.228333333333</c:v>
                </c:pt>
                <c:pt idx="91">
                  <c:v>17579.546249999999</c:v>
                </c:pt>
                <c:pt idx="92">
                  <c:v>17605.843333333334</c:v>
                </c:pt>
                <c:pt idx="93">
                  <c:v>17616.133750000001</c:v>
                </c:pt>
                <c:pt idx="94">
                  <c:v>17668.178749999999</c:v>
                </c:pt>
                <c:pt idx="95">
                  <c:v>17712.994583333333</c:v>
                </c:pt>
                <c:pt idx="96">
                  <c:v>17720.224166666667</c:v>
                </c:pt>
                <c:pt idx="97">
                  <c:v>17768.850416666664</c:v>
                </c:pt>
                <c:pt idx="98">
                  <c:v>17855.326666666664</c:v>
                </c:pt>
                <c:pt idx="99">
                  <c:v>17904.286666666663</c:v>
                </c:pt>
                <c:pt idx="100">
                  <c:v>17971.638333333329</c:v>
                </c:pt>
                <c:pt idx="101">
                  <c:v>18039.162916666664</c:v>
                </c:pt>
                <c:pt idx="102">
                  <c:v>18077.963749999999</c:v>
                </c:pt>
                <c:pt idx="103">
                  <c:v>18145.720833333333</c:v>
                </c:pt>
                <c:pt idx="104">
                  <c:v>18257.995000000003</c:v>
                </c:pt>
                <c:pt idx="105">
                  <c:v>18333.602083333331</c:v>
                </c:pt>
                <c:pt idx="106">
                  <c:v>18374.237499999999</c:v>
                </c:pt>
                <c:pt idx="107">
                  <c:v>18395.105</c:v>
                </c:pt>
                <c:pt idx="108">
                  <c:v>18403.989166666666</c:v>
                </c:pt>
                <c:pt idx="109">
                  <c:v>18415.323750000003</c:v>
                </c:pt>
                <c:pt idx="110">
                  <c:v>18432.528750000005</c:v>
                </c:pt>
                <c:pt idx="111">
                  <c:v>18485.081250000003</c:v>
                </c:pt>
                <c:pt idx="112">
                  <c:v>18534.775416666671</c:v>
                </c:pt>
                <c:pt idx="113">
                  <c:v>18608.64541666667</c:v>
                </c:pt>
                <c:pt idx="114">
                  <c:v>18699.016666666666</c:v>
                </c:pt>
                <c:pt idx="115">
                  <c:v>18780.737916666665</c:v>
                </c:pt>
                <c:pt idx="116">
                  <c:v>18847.272499999999</c:v>
                </c:pt>
                <c:pt idx="117">
                  <c:v>18915.853333333333</c:v>
                </c:pt>
                <c:pt idx="118">
                  <c:v>19000.416666666664</c:v>
                </c:pt>
                <c:pt idx="119">
                  <c:v>19052.06958333333</c:v>
                </c:pt>
                <c:pt idx="120">
                  <c:v>19089.951249999998</c:v>
                </c:pt>
                <c:pt idx="121">
                  <c:v>19121.718333333331</c:v>
                </c:pt>
                <c:pt idx="122">
                  <c:v>19149.709166666667</c:v>
                </c:pt>
                <c:pt idx="123">
                  <c:v>19162.189166666663</c:v>
                </c:pt>
                <c:pt idx="124">
                  <c:v>19171.827083333334</c:v>
                </c:pt>
                <c:pt idx="125">
                  <c:v>19141.43041666667</c:v>
                </c:pt>
                <c:pt idx="126">
                  <c:v>19130.58666666667</c:v>
                </c:pt>
                <c:pt idx="127">
                  <c:v>19234.135416666664</c:v>
                </c:pt>
                <c:pt idx="128">
                  <c:v>19326.642499999998</c:v>
                </c:pt>
                <c:pt idx="129">
                  <c:v>19385.328333333331</c:v>
                </c:pt>
                <c:pt idx="130">
                  <c:v>19409.766250000001</c:v>
                </c:pt>
                <c:pt idx="131">
                  <c:v>19420.064583333333</c:v>
                </c:pt>
                <c:pt idx="132">
                  <c:v>19479.196249999997</c:v>
                </c:pt>
                <c:pt idx="133">
                  <c:v>19549.35458333333</c:v>
                </c:pt>
                <c:pt idx="134">
                  <c:v>19588.489166666663</c:v>
                </c:pt>
                <c:pt idx="135">
                  <c:v>19654.974166666663</c:v>
                </c:pt>
                <c:pt idx="136">
                  <c:v>19753.247083333328</c:v>
                </c:pt>
                <c:pt idx="137">
                  <c:v>19868.884166666663</c:v>
                </c:pt>
                <c:pt idx="138">
                  <c:v>20006.417916666665</c:v>
                </c:pt>
                <c:pt idx="139">
                  <c:v>20063.536250000001</c:v>
                </c:pt>
                <c:pt idx="140">
                  <c:v>20094.845833333333</c:v>
                </c:pt>
                <c:pt idx="141">
                  <c:v>20178.359583333331</c:v>
                </c:pt>
                <c:pt idx="142">
                  <c:v>20245.89916666667</c:v>
                </c:pt>
                <c:pt idx="143">
                  <c:v>20285.502500000002</c:v>
                </c:pt>
                <c:pt idx="144">
                  <c:v>20305.309166666666</c:v>
                </c:pt>
                <c:pt idx="145">
                  <c:v>20350.583333333332</c:v>
                </c:pt>
                <c:pt idx="146">
                  <c:v>20147.204166666666</c:v>
                </c:pt>
                <c:pt idx="147">
                  <c:v>19243.694166666668</c:v>
                </c:pt>
                <c:pt idx="148">
                  <c:v>18063.883333333331</c:v>
                </c:pt>
                <c:pt idx="149">
                  <c:v>17171.971249999999</c:v>
                </c:pt>
                <c:pt idx="150">
                  <c:v>16597.783750000002</c:v>
                </c:pt>
                <c:pt idx="151">
                  <c:v>16224.570000000003</c:v>
                </c:pt>
                <c:pt idx="152">
                  <c:v>15806.812916666666</c:v>
                </c:pt>
                <c:pt idx="153">
                  <c:v>15315.930416666666</c:v>
                </c:pt>
                <c:pt idx="154">
                  <c:v>15020.457916666668</c:v>
                </c:pt>
                <c:pt idx="155">
                  <c:v>14928.151666666668</c:v>
                </c:pt>
                <c:pt idx="156">
                  <c:v>14786.155833333334</c:v>
                </c:pt>
                <c:pt idx="157">
                  <c:v>14536.560000000001</c:v>
                </c:pt>
                <c:pt idx="158">
                  <c:v>14580.353750000002</c:v>
                </c:pt>
                <c:pt idx="159">
                  <c:v>15273.338333333333</c:v>
                </c:pt>
                <c:pt idx="160">
                  <c:v>16170.654166666665</c:v>
                </c:pt>
                <c:pt idx="161">
                  <c:v>16896.634166666663</c:v>
                </c:pt>
                <c:pt idx="162">
                  <c:v>17436.26458333333</c:v>
                </c:pt>
                <c:pt idx="163">
                  <c:v>17798.773333333331</c:v>
                </c:pt>
                <c:pt idx="164">
                  <c:v>18217.992083333331</c:v>
                </c:pt>
                <c:pt idx="165">
                  <c:v>18689.468333333331</c:v>
                </c:pt>
                <c:pt idx="166">
                  <c:v>18964.821250000001</c:v>
                </c:pt>
                <c:pt idx="167">
                  <c:v>19085.868333333332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57-42E9-926A-7B85C5999B84}"/>
            </c:ext>
          </c:extLst>
        </c:ser>
        <c:ser>
          <c:idx val="1"/>
          <c:order val="1"/>
          <c:tx>
            <c:strRef>
              <c:f>'G5'!$C$2</c:f>
              <c:strCache>
                <c:ptCount val="1"/>
                <c:pt idx="0">
                  <c:v>Gasoil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'G5'!$A$129:$A$296</c:f>
              <c:numCache>
                <c:formatCode>mmm\ yy</c:formatCode>
                <c:ptCount val="168"/>
                <c:pt idx="0">
                  <c:v>39264</c:v>
                </c:pt>
                <c:pt idx="1">
                  <c:v>39295</c:v>
                </c:pt>
                <c:pt idx="2">
                  <c:v>39326</c:v>
                </c:pt>
                <c:pt idx="3">
                  <c:v>39356</c:v>
                </c:pt>
                <c:pt idx="4">
                  <c:v>39387</c:v>
                </c:pt>
                <c:pt idx="5">
                  <c:v>39417</c:v>
                </c:pt>
                <c:pt idx="6">
                  <c:v>39448</c:v>
                </c:pt>
                <c:pt idx="7">
                  <c:v>39479</c:v>
                </c:pt>
                <c:pt idx="8">
                  <c:v>39508</c:v>
                </c:pt>
                <c:pt idx="9">
                  <c:v>39539</c:v>
                </c:pt>
                <c:pt idx="10">
                  <c:v>39569</c:v>
                </c:pt>
                <c:pt idx="11">
                  <c:v>39600</c:v>
                </c:pt>
                <c:pt idx="12">
                  <c:v>39630</c:v>
                </c:pt>
                <c:pt idx="13">
                  <c:v>39661</c:v>
                </c:pt>
                <c:pt idx="14">
                  <c:v>39692</c:v>
                </c:pt>
                <c:pt idx="15">
                  <c:v>39722</c:v>
                </c:pt>
                <c:pt idx="16">
                  <c:v>39753</c:v>
                </c:pt>
                <c:pt idx="17">
                  <c:v>39783</c:v>
                </c:pt>
                <c:pt idx="18">
                  <c:v>39814</c:v>
                </c:pt>
                <c:pt idx="19">
                  <c:v>39845</c:v>
                </c:pt>
                <c:pt idx="20">
                  <c:v>39873</c:v>
                </c:pt>
                <c:pt idx="21">
                  <c:v>39904</c:v>
                </c:pt>
                <c:pt idx="22">
                  <c:v>39934</c:v>
                </c:pt>
                <c:pt idx="23">
                  <c:v>39965</c:v>
                </c:pt>
                <c:pt idx="24">
                  <c:v>39995</c:v>
                </c:pt>
                <c:pt idx="25">
                  <c:v>40026</c:v>
                </c:pt>
                <c:pt idx="26">
                  <c:v>40057</c:v>
                </c:pt>
                <c:pt idx="27">
                  <c:v>40087</c:v>
                </c:pt>
                <c:pt idx="28">
                  <c:v>40118</c:v>
                </c:pt>
                <c:pt idx="29">
                  <c:v>40148</c:v>
                </c:pt>
                <c:pt idx="30">
                  <c:v>40179</c:v>
                </c:pt>
                <c:pt idx="31">
                  <c:v>40210</c:v>
                </c:pt>
                <c:pt idx="32">
                  <c:v>40238</c:v>
                </c:pt>
                <c:pt idx="33">
                  <c:v>40269</c:v>
                </c:pt>
                <c:pt idx="34">
                  <c:v>40299</c:v>
                </c:pt>
                <c:pt idx="35">
                  <c:v>40330</c:v>
                </c:pt>
                <c:pt idx="36">
                  <c:v>40360</c:v>
                </c:pt>
                <c:pt idx="37">
                  <c:v>40391</c:v>
                </c:pt>
                <c:pt idx="38">
                  <c:v>40422</c:v>
                </c:pt>
                <c:pt idx="39">
                  <c:v>40452</c:v>
                </c:pt>
                <c:pt idx="40">
                  <c:v>40483</c:v>
                </c:pt>
                <c:pt idx="41">
                  <c:v>40513</c:v>
                </c:pt>
                <c:pt idx="42">
                  <c:v>40544</c:v>
                </c:pt>
                <c:pt idx="43">
                  <c:v>40575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40817</c:v>
                </c:pt>
                <c:pt idx="52">
                  <c:v>40848</c:v>
                </c:pt>
                <c:pt idx="53">
                  <c:v>40878</c:v>
                </c:pt>
                <c:pt idx="54">
                  <c:v>40909</c:v>
                </c:pt>
                <c:pt idx="55">
                  <c:v>40940</c:v>
                </c:pt>
                <c:pt idx="56">
                  <c:v>40969</c:v>
                </c:pt>
                <c:pt idx="57">
                  <c:v>41000</c:v>
                </c:pt>
                <c:pt idx="58">
                  <c:v>41030</c:v>
                </c:pt>
                <c:pt idx="59">
                  <c:v>41061</c:v>
                </c:pt>
                <c:pt idx="60">
                  <c:v>41091</c:v>
                </c:pt>
                <c:pt idx="61">
                  <c:v>41122</c:v>
                </c:pt>
                <c:pt idx="62">
                  <c:v>41153</c:v>
                </c:pt>
                <c:pt idx="63">
                  <c:v>41183</c:v>
                </c:pt>
                <c:pt idx="64">
                  <c:v>41214</c:v>
                </c:pt>
                <c:pt idx="65">
                  <c:v>41244</c:v>
                </c:pt>
                <c:pt idx="66">
                  <c:v>41275</c:v>
                </c:pt>
                <c:pt idx="67">
                  <c:v>41306</c:v>
                </c:pt>
                <c:pt idx="68">
                  <c:v>41334</c:v>
                </c:pt>
                <c:pt idx="69">
                  <c:v>41365</c:v>
                </c:pt>
                <c:pt idx="70">
                  <c:v>41395</c:v>
                </c:pt>
                <c:pt idx="71">
                  <c:v>41426</c:v>
                </c:pt>
                <c:pt idx="72">
                  <c:v>41456</c:v>
                </c:pt>
                <c:pt idx="73">
                  <c:v>41487</c:v>
                </c:pt>
                <c:pt idx="74">
                  <c:v>41518</c:v>
                </c:pt>
                <c:pt idx="75">
                  <c:v>41548</c:v>
                </c:pt>
                <c:pt idx="76">
                  <c:v>41579</c:v>
                </c:pt>
                <c:pt idx="77">
                  <c:v>41609</c:v>
                </c:pt>
                <c:pt idx="78">
                  <c:v>41640</c:v>
                </c:pt>
                <c:pt idx="79">
                  <c:v>41671</c:v>
                </c:pt>
                <c:pt idx="80">
                  <c:v>41699</c:v>
                </c:pt>
                <c:pt idx="81">
                  <c:v>41730</c:v>
                </c:pt>
                <c:pt idx="82">
                  <c:v>41760</c:v>
                </c:pt>
                <c:pt idx="83">
                  <c:v>41791</c:v>
                </c:pt>
                <c:pt idx="84">
                  <c:v>41821</c:v>
                </c:pt>
                <c:pt idx="85">
                  <c:v>41852</c:v>
                </c:pt>
                <c:pt idx="86">
                  <c:v>41883</c:v>
                </c:pt>
                <c:pt idx="87">
                  <c:v>41913</c:v>
                </c:pt>
                <c:pt idx="88">
                  <c:v>41944</c:v>
                </c:pt>
                <c:pt idx="89">
                  <c:v>41974</c:v>
                </c:pt>
                <c:pt idx="90">
                  <c:v>42005</c:v>
                </c:pt>
                <c:pt idx="91">
                  <c:v>42036</c:v>
                </c:pt>
                <c:pt idx="92">
                  <c:v>42064</c:v>
                </c:pt>
                <c:pt idx="93">
                  <c:v>42095</c:v>
                </c:pt>
                <c:pt idx="94">
                  <c:v>42125</c:v>
                </c:pt>
                <c:pt idx="95">
                  <c:v>42156</c:v>
                </c:pt>
                <c:pt idx="96">
                  <c:v>42186</c:v>
                </c:pt>
                <c:pt idx="97">
                  <c:v>42217</c:v>
                </c:pt>
                <c:pt idx="98">
                  <c:v>42248</c:v>
                </c:pt>
                <c:pt idx="99">
                  <c:v>42278</c:v>
                </c:pt>
                <c:pt idx="100">
                  <c:v>42309</c:v>
                </c:pt>
                <c:pt idx="101">
                  <c:v>42339</c:v>
                </c:pt>
                <c:pt idx="102">
                  <c:v>42370</c:v>
                </c:pt>
                <c:pt idx="103">
                  <c:v>42401</c:v>
                </c:pt>
                <c:pt idx="104">
                  <c:v>42430</c:v>
                </c:pt>
                <c:pt idx="105">
                  <c:v>42461</c:v>
                </c:pt>
                <c:pt idx="106">
                  <c:v>42491</c:v>
                </c:pt>
                <c:pt idx="107">
                  <c:v>42522</c:v>
                </c:pt>
                <c:pt idx="108">
                  <c:v>42552</c:v>
                </c:pt>
                <c:pt idx="109">
                  <c:v>42583</c:v>
                </c:pt>
                <c:pt idx="110">
                  <c:v>42614</c:v>
                </c:pt>
                <c:pt idx="111">
                  <c:v>42644</c:v>
                </c:pt>
                <c:pt idx="112">
                  <c:v>42675</c:v>
                </c:pt>
                <c:pt idx="113">
                  <c:v>42705</c:v>
                </c:pt>
                <c:pt idx="114">
                  <c:v>42736</c:v>
                </c:pt>
                <c:pt idx="115">
                  <c:v>42767</c:v>
                </c:pt>
                <c:pt idx="116">
                  <c:v>42795</c:v>
                </c:pt>
                <c:pt idx="117">
                  <c:v>42826</c:v>
                </c:pt>
                <c:pt idx="118">
                  <c:v>42856</c:v>
                </c:pt>
                <c:pt idx="119">
                  <c:v>42887</c:v>
                </c:pt>
                <c:pt idx="120">
                  <c:v>42917</c:v>
                </c:pt>
                <c:pt idx="121">
                  <c:v>42948</c:v>
                </c:pt>
                <c:pt idx="122">
                  <c:v>42979</c:v>
                </c:pt>
                <c:pt idx="123">
                  <c:v>43009</c:v>
                </c:pt>
                <c:pt idx="124">
                  <c:v>43040</c:v>
                </c:pt>
                <c:pt idx="125">
                  <c:v>43070</c:v>
                </c:pt>
                <c:pt idx="126">
                  <c:v>43101</c:v>
                </c:pt>
                <c:pt idx="127">
                  <c:v>43132</c:v>
                </c:pt>
                <c:pt idx="128">
                  <c:v>43160</c:v>
                </c:pt>
                <c:pt idx="129">
                  <c:v>43191</c:v>
                </c:pt>
                <c:pt idx="130">
                  <c:v>43221</c:v>
                </c:pt>
                <c:pt idx="131">
                  <c:v>43252</c:v>
                </c:pt>
                <c:pt idx="132">
                  <c:v>43282</c:v>
                </c:pt>
                <c:pt idx="133">
                  <c:v>43313</c:v>
                </c:pt>
                <c:pt idx="134">
                  <c:v>43344</c:v>
                </c:pt>
                <c:pt idx="135">
                  <c:v>43374</c:v>
                </c:pt>
                <c:pt idx="136">
                  <c:v>43405</c:v>
                </c:pt>
                <c:pt idx="137">
                  <c:v>43435</c:v>
                </c:pt>
                <c:pt idx="138">
                  <c:v>43466</c:v>
                </c:pt>
                <c:pt idx="139">
                  <c:v>43497</c:v>
                </c:pt>
                <c:pt idx="140">
                  <c:v>43525</c:v>
                </c:pt>
                <c:pt idx="141">
                  <c:v>43556</c:v>
                </c:pt>
                <c:pt idx="142">
                  <c:v>43586</c:v>
                </c:pt>
                <c:pt idx="143">
                  <c:v>43617</c:v>
                </c:pt>
                <c:pt idx="144">
                  <c:v>43647</c:v>
                </c:pt>
                <c:pt idx="145">
                  <c:v>43678</c:v>
                </c:pt>
                <c:pt idx="146">
                  <c:v>43709</c:v>
                </c:pt>
                <c:pt idx="147">
                  <c:v>43739</c:v>
                </c:pt>
                <c:pt idx="148">
                  <c:v>43770</c:v>
                </c:pt>
                <c:pt idx="149">
                  <c:v>43800</c:v>
                </c:pt>
                <c:pt idx="150">
                  <c:v>43831</c:v>
                </c:pt>
                <c:pt idx="151">
                  <c:v>43862</c:v>
                </c:pt>
                <c:pt idx="152">
                  <c:v>43891</c:v>
                </c:pt>
                <c:pt idx="153">
                  <c:v>43922</c:v>
                </c:pt>
                <c:pt idx="154">
                  <c:v>43952</c:v>
                </c:pt>
                <c:pt idx="155">
                  <c:v>43983</c:v>
                </c:pt>
                <c:pt idx="156">
                  <c:v>44013</c:v>
                </c:pt>
                <c:pt idx="157">
                  <c:v>44044</c:v>
                </c:pt>
                <c:pt idx="158">
                  <c:v>44075</c:v>
                </c:pt>
                <c:pt idx="159">
                  <c:v>44105</c:v>
                </c:pt>
                <c:pt idx="160">
                  <c:v>44136</c:v>
                </c:pt>
                <c:pt idx="161">
                  <c:v>44166</c:v>
                </c:pt>
                <c:pt idx="162">
                  <c:v>44197</c:v>
                </c:pt>
                <c:pt idx="163">
                  <c:v>44228</c:v>
                </c:pt>
                <c:pt idx="164">
                  <c:v>44256</c:v>
                </c:pt>
                <c:pt idx="165">
                  <c:v>44287</c:v>
                </c:pt>
                <c:pt idx="166">
                  <c:v>44317</c:v>
                </c:pt>
                <c:pt idx="167">
                  <c:v>44348</c:v>
                </c:pt>
              </c:numCache>
            </c:numRef>
          </c:cat>
          <c:val>
            <c:numRef>
              <c:f>'G5'!$K$129:$K$296</c:f>
              <c:numCache>
                <c:formatCode>#,##0.00</c:formatCode>
                <c:ptCount val="168"/>
                <c:pt idx="0">
                  <c:v>87289.424583333341</c:v>
                </c:pt>
                <c:pt idx="1">
                  <c:v>88924.643333333341</c:v>
                </c:pt>
                <c:pt idx="2">
                  <c:v>87821.927916666667</c:v>
                </c:pt>
                <c:pt idx="3">
                  <c:v>85263.903749999998</c:v>
                </c:pt>
                <c:pt idx="4">
                  <c:v>84868.592499999999</c:v>
                </c:pt>
                <c:pt idx="5">
                  <c:v>85470.54833333331</c:v>
                </c:pt>
                <c:pt idx="6">
                  <c:v>85208.20166666666</c:v>
                </c:pt>
                <c:pt idx="7">
                  <c:v>82987.549166666664</c:v>
                </c:pt>
                <c:pt idx="8">
                  <c:v>79836.575416666659</c:v>
                </c:pt>
                <c:pt idx="9">
                  <c:v>78334.75916666667</c:v>
                </c:pt>
                <c:pt idx="10">
                  <c:v>78548.132500000007</c:v>
                </c:pt>
                <c:pt idx="11">
                  <c:v>79365.005833333329</c:v>
                </c:pt>
                <c:pt idx="12">
                  <c:v>79486.464583333349</c:v>
                </c:pt>
                <c:pt idx="13">
                  <c:v>78397.86083333334</c:v>
                </c:pt>
                <c:pt idx="14">
                  <c:v>77873.082500000004</c:v>
                </c:pt>
                <c:pt idx="15">
                  <c:v>79121.289166666669</c:v>
                </c:pt>
                <c:pt idx="16">
                  <c:v>78705.872916666674</c:v>
                </c:pt>
                <c:pt idx="17">
                  <c:v>76991.30541666667</c:v>
                </c:pt>
                <c:pt idx="18">
                  <c:v>76985.687916666677</c:v>
                </c:pt>
                <c:pt idx="19">
                  <c:v>77042.386666666673</c:v>
                </c:pt>
                <c:pt idx="20">
                  <c:v>78335.677083333343</c:v>
                </c:pt>
                <c:pt idx="21">
                  <c:v>80202.396666666667</c:v>
                </c:pt>
                <c:pt idx="22">
                  <c:v>79291.73583333334</c:v>
                </c:pt>
                <c:pt idx="23">
                  <c:v>77439.74291666667</c:v>
                </c:pt>
                <c:pt idx="24">
                  <c:v>75349.364166666666</c:v>
                </c:pt>
                <c:pt idx="25">
                  <c:v>74261.125833333324</c:v>
                </c:pt>
                <c:pt idx="26">
                  <c:v>74735.526666666672</c:v>
                </c:pt>
                <c:pt idx="27">
                  <c:v>74368.472083333327</c:v>
                </c:pt>
                <c:pt idx="28">
                  <c:v>74527.764583333337</c:v>
                </c:pt>
                <c:pt idx="29">
                  <c:v>74838.561666666676</c:v>
                </c:pt>
                <c:pt idx="30">
                  <c:v>74270.370416666672</c:v>
                </c:pt>
                <c:pt idx="31">
                  <c:v>74182.891249999986</c:v>
                </c:pt>
                <c:pt idx="32">
                  <c:v>72653.304999999993</c:v>
                </c:pt>
                <c:pt idx="33">
                  <c:v>71583.166666666657</c:v>
                </c:pt>
                <c:pt idx="34">
                  <c:v>71737.061249999999</c:v>
                </c:pt>
                <c:pt idx="35">
                  <c:v>71155.287500000006</c:v>
                </c:pt>
                <c:pt idx="36">
                  <c:v>70171.822499999995</c:v>
                </c:pt>
                <c:pt idx="37">
                  <c:v>69052.791249999995</c:v>
                </c:pt>
                <c:pt idx="38">
                  <c:v>67887.129583333328</c:v>
                </c:pt>
                <c:pt idx="39">
                  <c:v>66728.456249999988</c:v>
                </c:pt>
                <c:pt idx="40">
                  <c:v>65077.049166666664</c:v>
                </c:pt>
                <c:pt idx="41">
                  <c:v>63483.91124999999</c:v>
                </c:pt>
                <c:pt idx="42">
                  <c:v>61028.620416666658</c:v>
                </c:pt>
                <c:pt idx="43">
                  <c:v>57904.431666666656</c:v>
                </c:pt>
                <c:pt idx="44">
                  <c:v>55938.024583333332</c:v>
                </c:pt>
                <c:pt idx="45">
                  <c:v>54397.375</c:v>
                </c:pt>
                <c:pt idx="46">
                  <c:v>52691.752500000002</c:v>
                </c:pt>
                <c:pt idx="47">
                  <c:v>51141.054166666669</c:v>
                </c:pt>
                <c:pt idx="48">
                  <c:v>50269.166666666672</c:v>
                </c:pt>
                <c:pt idx="49">
                  <c:v>50051.631666666668</c:v>
                </c:pt>
                <c:pt idx="50">
                  <c:v>49633.086666666662</c:v>
                </c:pt>
                <c:pt idx="51">
                  <c:v>48540.733749999992</c:v>
                </c:pt>
                <c:pt idx="52">
                  <c:v>47846.787083333329</c:v>
                </c:pt>
                <c:pt idx="53">
                  <c:v>47282.832083333335</c:v>
                </c:pt>
                <c:pt idx="54">
                  <c:v>46113.485000000001</c:v>
                </c:pt>
                <c:pt idx="55">
                  <c:v>45254.378333333334</c:v>
                </c:pt>
                <c:pt idx="56">
                  <c:v>45274.855416666665</c:v>
                </c:pt>
                <c:pt idx="57">
                  <c:v>45162.004166666666</c:v>
                </c:pt>
                <c:pt idx="58">
                  <c:v>45036.815000000002</c:v>
                </c:pt>
                <c:pt idx="59">
                  <c:v>44915.653749999998</c:v>
                </c:pt>
                <c:pt idx="60">
                  <c:v>44840.101249999992</c:v>
                </c:pt>
                <c:pt idx="61">
                  <c:v>44179.355833333328</c:v>
                </c:pt>
                <c:pt idx="62">
                  <c:v>43099.914583333331</c:v>
                </c:pt>
                <c:pt idx="63">
                  <c:v>43009.107083333329</c:v>
                </c:pt>
                <c:pt idx="64">
                  <c:v>43162.449166666658</c:v>
                </c:pt>
                <c:pt idx="65">
                  <c:v>43190.023333333324</c:v>
                </c:pt>
                <c:pt idx="66">
                  <c:v>43533.187916666655</c:v>
                </c:pt>
                <c:pt idx="67">
                  <c:v>44003.70749999999</c:v>
                </c:pt>
                <c:pt idx="68">
                  <c:v>44042.658749999988</c:v>
                </c:pt>
                <c:pt idx="69">
                  <c:v>43919.570416666662</c:v>
                </c:pt>
                <c:pt idx="70">
                  <c:v>44066.767916666664</c:v>
                </c:pt>
                <c:pt idx="71">
                  <c:v>44287.261666666658</c:v>
                </c:pt>
                <c:pt idx="72">
                  <c:v>44390.209166666667</c:v>
                </c:pt>
                <c:pt idx="73">
                  <c:v>44630.826666666675</c:v>
                </c:pt>
                <c:pt idx="74">
                  <c:v>44787.980416666673</c:v>
                </c:pt>
                <c:pt idx="75">
                  <c:v>44825.095416666663</c:v>
                </c:pt>
                <c:pt idx="76">
                  <c:v>44861.346249999995</c:v>
                </c:pt>
                <c:pt idx="77">
                  <c:v>44849.594583333332</c:v>
                </c:pt>
                <c:pt idx="78">
                  <c:v>44627.493749999994</c:v>
                </c:pt>
                <c:pt idx="79">
                  <c:v>43851.492499999993</c:v>
                </c:pt>
                <c:pt idx="80">
                  <c:v>43379.607083333329</c:v>
                </c:pt>
                <c:pt idx="81">
                  <c:v>43763.112916666665</c:v>
                </c:pt>
                <c:pt idx="82">
                  <c:v>44085.417916666665</c:v>
                </c:pt>
                <c:pt idx="83">
                  <c:v>44078.199583333335</c:v>
                </c:pt>
                <c:pt idx="84">
                  <c:v>44210.325833333336</c:v>
                </c:pt>
                <c:pt idx="85">
                  <c:v>44309.504166666666</c:v>
                </c:pt>
                <c:pt idx="86">
                  <c:v>44614.09375</c:v>
                </c:pt>
                <c:pt idx="87">
                  <c:v>44985.372916666674</c:v>
                </c:pt>
                <c:pt idx="88">
                  <c:v>45117.027499999997</c:v>
                </c:pt>
                <c:pt idx="89">
                  <c:v>45353.312916666662</c:v>
                </c:pt>
                <c:pt idx="90">
                  <c:v>45994.306250000001</c:v>
                </c:pt>
                <c:pt idx="91">
                  <c:v>47139.124583333338</c:v>
                </c:pt>
                <c:pt idx="92">
                  <c:v>48033.372916666667</c:v>
                </c:pt>
                <c:pt idx="93">
                  <c:v>48063.130416666667</c:v>
                </c:pt>
                <c:pt idx="94">
                  <c:v>47750.988333333342</c:v>
                </c:pt>
                <c:pt idx="95">
                  <c:v>47929.747499999998</c:v>
                </c:pt>
                <c:pt idx="96">
                  <c:v>48170.97583333333</c:v>
                </c:pt>
                <c:pt idx="97">
                  <c:v>48068.116666666669</c:v>
                </c:pt>
                <c:pt idx="98">
                  <c:v>47913.222083333327</c:v>
                </c:pt>
                <c:pt idx="99">
                  <c:v>47593.383749999994</c:v>
                </c:pt>
                <c:pt idx="100">
                  <c:v>47664.816666666666</c:v>
                </c:pt>
                <c:pt idx="101">
                  <c:v>48008.989999999991</c:v>
                </c:pt>
                <c:pt idx="102">
                  <c:v>47998.978749999995</c:v>
                </c:pt>
                <c:pt idx="103">
                  <c:v>47959.83</c:v>
                </c:pt>
                <c:pt idx="104">
                  <c:v>48048.421249999999</c:v>
                </c:pt>
                <c:pt idx="105">
                  <c:v>48318.11583333333</c:v>
                </c:pt>
                <c:pt idx="106">
                  <c:v>48627.407083333332</c:v>
                </c:pt>
                <c:pt idx="107">
                  <c:v>48670.688750000001</c:v>
                </c:pt>
                <c:pt idx="108">
                  <c:v>48443.423750000002</c:v>
                </c:pt>
                <c:pt idx="109">
                  <c:v>48522.804166666669</c:v>
                </c:pt>
                <c:pt idx="110">
                  <c:v>48684.404583333337</c:v>
                </c:pt>
                <c:pt idx="111">
                  <c:v>48851.609166666669</c:v>
                </c:pt>
                <c:pt idx="112">
                  <c:v>49228.874583333331</c:v>
                </c:pt>
                <c:pt idx="113">
                  <c:v>49403.288749999992</c:v>
                </c:pt>
                <c:pt idx="114">
                  <c:v>49783.219583333324</c:v>
                </c:pt>
                <c:pt idx="115">
                  <c:v>50228.672916666663</c:v>
                </c:pt>
                <c:pt idx="116">
                  <c:v>50653.680833333332</c:v>
                </c:pt>
                <c:pt idx="117">
                  <c:v>51082.599166666667</c:v>
                </c:pt>
                <c:pt idx="118">
                  <c:v>51400.262916666674</c:v>
                </c:pt>
                <c:pt idx="119">
                  <c:v>51441.045833333337</c:v>
                </c:pt>
                <c:pt idx="120">
                  <c:v>51533.752916666665</c:v>
                </c:pt>
                <c:pt idx="121">
                  <c:v>51915.250833333324</c:v>
                </c:pt>
                <c:pt idx="122">
                  <c:v>52250.197916666657</c:v>
                </c:pt>
                <c:pt idx="123">
                  <c:v>52423.68541666666</c:v>
                </c:pt>
                <c:pt idx="124">
                  <c:v>52274.657499999994</c:v>
                </c:pt>
                <c:pt idx="125">
                  <c:v>52003.607499999998</c:v>
                </c:pt>
                <c:pt idx="126">
                  <c:v>51771.282916666663</c:v>
                </c:pt>
                <c:pt idx="127">
                  <c:v>51773.641250000001</c:v>
                </c:pt>
                <c:pt idx="128">
                  <c:v>51546.287916666668</c:v>
                </c:pt>
                <c:pt idx="129">
                  <c:v>51081.809166666673</c:v>
                </c:pt>
                <c:pt idx="130">
                  <c:v>50846.470416666671</c:v>
                </c:pt>
                <c:pt idx="131">
                  <c:v>50776.273750000008</c:v>
                </c:pt>
                <c:pt idx="132">
                  <c:v>50822.668333333335</c:v>
                </c:pt>
                <c:pt idx="133">
                  <c:v>50757.343333333338</c:v>
                </c:pt>
                <c:pt idx="134">
                  <c:v>50450.617500000008</c:v>
                </c:pt>
                <c:pt idx="135">
                  <c:v>50315.144166666665</c:v>
                </c:pt>
                <c:pt idx="136">
                  <c:v>50389.458749999998</c:v>
                </c:pt>
                <c:pt idx="137">
                  <c:v>50364.402499999997</c:v>
                </c:pt>
                <c:pt idx="138">
                  <c:v>50240.846666666665</c:v>
                </c:pt>
                <c:pt idx="139">
                  <c:v>49969.627916666665</c:v>
                </c:pt>
                <c:pt idx="140">
                  <c:v>49813.562916666662</c:v>
                </c:pt>
                <c:pt idx="141">
                  <c:v>49939.09166666666</c:v>
                </c:pt>
                <c:pt idx="142">
                  <c:v>49933.797916666663</c:v>
                </c:pt>
                <c:pt idx="143">
                  <c:v>49905.550833333327</c:v>
                </c:pt>
                <c:pt idx="144">
                  <c:v>49808.878333333341</c:v>
                </c:pt>
                <c:pt idx="145">
                  <c:v>49467.720000000008</c:v>
                </c:pt>
                <c:pt idx="146">
                  <c:v>48916.14</c:v>
                </c:pt>
                <c:pt idx="147">
                  <c:v>47184.074583333328</c:v>
                </c:pt>
                <c:pt idx="148">
                  <c:v>44848.849999999991</c:v>
                </c:pt>
                <c:pt idx="149">
                  <c:v>43137.66</c:v>
                </c:pt>
                <c:pt idx="150">
                  <c:v>41601.426250000004</c:v>
                </c:pt>
                <c:pt idx="151">
                  <c:v>39625.039583333339</c:v>
                </c:pt>
                <c:pt idx="152">
                  <c:v>37727.976666666669</c:v>
                </c:pt>
                <c:pt idx="153">
                  <c:v>36346.495416666672</c:v>
                </c:pt>
                <c:pt idx="154">
                  <c:v>35594.020000000004</c:v>
                </c:pt>
                <c:pt idx="155">
                  <c:v>35319.589999999997</c:v>
                </c:pt>
                <c:pt idx="156">
                  <c:v>34847.745833333334</c:v>
                </c:pt>
                <c:pt idx="157">
                  <c:v>34300.869583333333</c:v>
                </c:pt>
                <c:pt idx="158">
                  <c:v>34070.464583333334</c:v>
                </c:pt>
                <c:pt idx="159">
                  <c:v>34881.940416666665</c:v>
                </c:pt>
                <c:pt idx="160">
                  <c:v>35929.27416666667</c:v>
                </c:pt>
                <c:pt idx="161">
                  <c:v>36628.248333333329</c:v>
                </c:pt>
                <c:pt idx="162">
                  <c:v>37246.252916666665</c:v>
                </c:pt>
                <c:pt idx="163">
                  <c:v>38006.41333333333</c:v>
                </c:pt>
                <c:pt idx="164">
                  <c:v>38899.073749999996</c:v>
                </c:pt>
                <c:pt idx="165">
                  <c:v>39577.405416666661</c:v>
                </c:pt>
                <c:pt idx="166">
                  <c:v>39983.604999999996</c:v>
                </c:pt>
                <c:pt idx="167">
                  <c:v>40294.260416666672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57-42E9-926A-7B85C5999B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0766800"/>
        <c:axId val="52147892"/>
      </c:lineChart>
      <c:dateAx>
        <c:axId val="70766800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mmm\ yy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 rot="-5400000"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52147892"/>
        <c:crosses val="autoZero"/>
        <c:auto val="1"/>
        <c:lblOffset val="100"/>
        <c:baseTimeUnit val="months"/>
        <c:majorUnit val="12"/>
        <c:majorTimeUnit val="months"/>
        <c:minorUnit val="15"/>
        <c:minorTimeUnit val="days"/>
      </c:dateAx>
      <c:valAx>
        <c:axId val="52147892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70766800"/>
        <c:crosses val="autoZero"/>
        <c:crossBetween val="between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35385486132037203"/>
          <c:y val="0.14872098378707599"/>
          <c:w val="0.25280525458444197"/>
          <c:h val="6.2295688205386703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I-3.5b. Consum dels principals productes petrolífers (tones) a les Illes Balears (2014-2021)
(taxa centrada d'ordre T12-12 sobre sèrie original)</a:t>
            </a:r>
          </a:p>
        </c:rich>
      </c:tx>
      <c:layout>
        <c:manualLayout>
          <c:xMode val="edge"/>
          <c:yMode val="edge"/>
          <c:x val="0.13663224497105"/>
          <c:y val="4.2833379539783799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972363158837204E-2"/>
          <c:y val="0.23800942611588599"/>
          <c:w val="0.90455440816570198"/>
          <c:h val="0.59703354588300495"/>
        </c:manualLayout>
      </c:layout>
      <c:lineChart>
        <c:grouping val="standard"/>
        <c:varyColors val="0"/>
        <c:ser>
          <c:idx val="0"/>
          <c:order val="0"/>
          <c:tx>
            <c:strRef>
              <c:f>'G5'!$B$2</c:f>
              <c:strCache>
                <c:ptCount val="1"/>
                <c:pt idx="0">
                  <c:v>Gasolina 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'G5'!$A$213:$A$291</c:f>
              <c:numCache>
                <c:formatCode>mmm\ yy</c:formatCode>
                <c:ptCount val="79"/>
                <c:pt idx="0">
                  <c:v>41821</c:v>
                </c:pt>
                <c:pt idx="1">
                  <c:v>41852</c:v>
                </c:pt>
                <c:pt idx="2">
                  <c:v>41883</c:v>
                </c:pt>
                <c:pt idx="3">
                  <c:v>41913</c:v>
                </c:pt>
                <c:pt idx="4">
                  <c:v>41944</c:v>
                </c:pt>
                <c:pt idx="5">
                  <c:v>41974</c:v>
                </c:pt>
                <c:pt idx="6">
                  <c:v>42005</c:v>
                </c:pt>
                <c:pt idx="7">
                  <c:v>42036</c:v>
                </c:pt>
                <c:pt idx="8">
                  <c:v>42064</c:v>
                </c:pt>
                <c:pt idx="9">
                  <c:v>42095</c:v>
                </c:pt>
                <c:pt idx="10">
                  <c:v>42125</c:v>
                </c:pt>
                <c:pt idx="11">
                  <c:v>42156</c:v>
                </c:pt>
                <c:pt idx="12">
                  <c:v>42186</c:v>
                </c:pt>
                <c:pt idx="13">
                  <c:v>42217</c:v>
                </c:pt>
                <c:pt idx="14">
                  <c:v>42248</c:v>
                </c:pt>
                <c:pt idx="15">
                  <c:v>42278</c:v>
                </c:pt>
                <c:pt idx="16">
                  <c:v>42309</c:v>
                </c:pt>
                <c:pt idx="17">
                  <c:v>42339</c:v>
                </c:pt>
                <c:pt idx="18">
                  <c:v>42370</c:v>
                </c:pt>
                <c:pt idx="19">
                  <c:v>42401</c:v>
                </c:pt>
                <c:pt idx="20">
                  <c:v>42430</c:v>
                </c:pt>
                <c:pt idx="21">
                  <c:v>42461</c:v>
                </c:pt>
                <c:pt idx="22">
                  <c:v>42491</c:v>
                </c:pt>
                <c:pt idx="23">
                  <c:v>42522</c:v>
                </c:pt>
                <c:pt idx="24">
                  <c:v>42552</c:v>
                </c:pt>
                <c:pt idx="25">
                  <c:v>42583</c:v>
                </c:pt>
                <c:pt idx="26">
                  <c:v>42614</c:v>
                </c:pt>
                <c:pt idx="27">
                  <c:v>42644</c:v>
                </c:pt>
                <c:pt idx="28">
                  <c:v>42675</c:v>
                </c:pt>
                <c:pt idx="29">
                  <c:v>42705</c:v>
                </c:pt>
                <c:pt idx="30">
                  <c:v>42736</c:v>
                </c:pt>
                <c:pt idx="31">
                  <c:v>42767</c:v>
                </c:pt>
                <c:pt idx="32">
                  <c:v>42795</c:v>
                </c:pt>
                <c:pt idx="33">
                  <c:v>42826</c:v>
                </c:pt>
                <c:pt idx="34">
                  <c:v>42856</c:v>
                </c:pt>
                <c:pt idx="35">
                  <c:v>42887</c:v>
                </c:pt>
                <c:pt idx="36">
                  <c:v>42917</c:v>
                </c:pt>
                <c:pt idx="37">
                  <c:v>42948</c:v>
                </c:pt>
                <c:pt idx="38">
                  <c:v>42979</c:v>
                </c:pt>
                <c:pt idx="39">
                  <c:v>43009</c:v>
                </c:pt>
                <c:pt idx="40">
                  <c:v>43040</c:v>
                </c:pt>
                <c:pt idx="41">
                  <c:v>43070</c:v>
                </c:pt>
                <c:pt idx="42">
                  <c:v>43101</c:v>
                </c:pt>
                <c:pt idx="43">
                  <c:v>43132</c:v>
                </c:pt>
                <c:pt idx="44">
                  <c:v>43160</c:v>
                </c:pt>
                <c:pt idx="45">
                  <c:v>43191</c:v>
                </c:pt>
                <c:pt idx="46">
                  <c:v>43221</c:v>
                </c:pt>
                <c:pt idx="47">
                  <c:v>43252</c:v>
                </c:pt>
                <c:pt idx="48">
                  <c:v>43282</c:v>
                </c:pt>
                <c:pt idx="49">
                  <c:v>43313</c:v>
                </c:pt>
                <c:pt idx="50">
                  <c:v>43344</c:v>
                </c:pt>
                <c:pt idx="51">
                  <c:v>43374</c:v>
                </c:pt>
                <c:pt idx="52">
                  <c:v>43405</c:v>
                </c:pt>
                <c:pt idx="53">
                  <c:v>43435</c:v>
                </c:pt>
                <c:pt idx="54">
                  <c:v>43466</c:v>
                </c:pt>
                <c:pt idx="55">
                  <c:v>43497</c:v>
                </c:pt>
                <c:pt idx="56">
                  <c:v>43525</c:v>
                </c:pt>
                <c:pt idx="57">
                  <c:v>43556</c:v>
                </c:pt>
                <c:pt idx="58">
                  <c:v>43586</c:v>
                </c:pt>
                <c:pt idx="59">
                  <c:v>43617</c:v>
                </c:pt>
                <c:pt idx="60">
                  <c:v>43647</c:v>
                </c:pt>
                <c:pt idx="61">
                  <c:v>43678</c:v>
                </c:pt>
                <c:pt idx="62">
                  <c:v>43709</c:v>
                </c:pt>
                <c:pt idx="63">
                  <c:v>43739</c:v>
                </c:pt>
                <c:pt idx="64">
                  <c:v>43770</c:v>
                </c:pt>
                <c:pt idx="65">
                  <c:v>43800</c:v>
                </c:pt>
                <c:pt idx="66">
                  <c:v>43831</c:v>
                </c:pt>
                <c:pt idx="67">
                  <c:v>43862</c:v>
                </c:pt>
                <c:pt idx="68">
                  <c:v>43891</c:v>
                </c:pt>
                <c:pt idx="69">
                  <c:v>43922</c:v>
                </c:pt>
                <c:pt idx="70">
                  <c:v>43952</c:v>
                </c:pt>
                <c:pt idx="71">
                  <c:v>43983</c:v>
                </c:pt>
                <c:pt idx="72">
                  <c:v>44013</c:v>
                </c:pt>
                <c:pt idx="73">
                  <c:v>44044</c:v>
                </c:pt>
                <c:pt idx="74">
                  <c:v>44075</c:v>
                </c:pt>
                <c:pt idx="75">
                  <c:v>44105</c:v>
                </c:pt>
                <c:pt idx="76">
                  <c:v>44136</c:v>
                </c:pt>
                <c:pt idx="77">
                  <c:v>44166</c:v>
                </c:pt>
                <c:pt idx="78">
                  <c:v>44197</c:v>
                </c:pt>
              </c:numCache>
            </c:numRef>
          </c:cat>
          <c:val>
            <c:numRef>
              <c:f>'G5'!$D$213:$D$291</c:f>
              <c:numCache>
                <c:formatCode>General</c:formatCode>
                <c:ptCount val="79"/>
                <c:pt idx="0">
                  <c:v>1.9405928823827301E-2</c:v>
                </c:pt>
                <c:pt idx="1">
                  <c:v>3.1278401898528818E-2</c:v>
                </c:pt>
                <c:pt idx="2">
                  <c:v>3.5785138675605621E-2</c:v>
                </c:pt>
                <c:pt idx="3">
                  <c:v>2.4981621450084868E-2</c:v>
                </c:pt>
                <c:pt idx="4">
                  <c:v>2.6157737170579232E-2</c:v>
                </c:pt>
                <c:pt idx="5">
                  <c:v>3.039631252598074E-2</c:v>
                </c:pt>
                <c:pt idx="6">
                  <c:v>2.9723295939497518E-2</c:v>
                </c:pt>
                <c:pt idx="7">
                  <c:v>2.6269221419804145E-2</c:v>
                </c:pt>
                <c:pt idx="8">
                  <c:v>3.4432771155739506E-2</c:v>
                </c:pt>
                <c:pt idx="9">
                  <c:v>3.635690186422913E-2</c:v>
                </c:pt>
                <c:pt idx="10">
                  <c:v>4.0406224809018676E-2</c:v>
                </c:pt>
                <c:pt idx="11">
                  <c:v>4.399987059841437E-2</c:v>
                </c:pt>
                <c:pt idx="12">
                  <c:v>3.918940548608707E-2</c:v>
                </c:pt>
                <c:pt idx="13">
                  <c:v>3.172268538249079E-2</c:v>
                </c:pt>
                <c:pt idx="14">
                  <c:v>3.2687994942743881E-2</c:v>
                </c:pt>
                <c:pt idx="15">
                  <c:v>4.1402345737861834E-2</c:v>
                </c:pt>
                <c:pt idx="16">
                  <c:v>4.005531321590361E-2</c:v>
                </c:pt>
                <c:pt idx="17">
                  <c:v>3.9869320411419551E-2</c:v>
                </c:pt>
                <c:pt idx="18">
                  <c:v>3.7151335211153436E-2</c:v>
                </c:pt>
                <c:pt idx="19">
                  <c:v>4.0023616650642468E-2</c:v>
                </c:pt>
                <c:pt idx="20">
                  <c:v>3.2764940921416574E-2</c:v>
                </c:pt>
                <c:pt idx="21">
                  <c:v>3.1889655082432578E-2</c:v>
                </c:pt>
                <c:pt idx="22">
                  <c:v>3.2986791271367277E-2</c:v>
                </c:pt>
                <c:pt idx="23">
                  <c:v>2.969130175766943E-2</c:v>
                </c:pt>
                <c:pt idx="24">
                  <c:v>3.3442826371094192E-2</c:v>
                </c:pt>
                <c:pt idx="25">
                  <c:v>3.5263646591537245E-2</c:v>
                </c:pt>
                <c:pt idx="26">
                  <c:v>3.4728657275860941E-2</c:v>
                </c:pt>
                <c:pt idx="27">
                  <c:v>2.98381560266201E-2</c:v>
                </c:pt>
                <c:pt idx="28">
                  <c:v>3.3676482584816592E-2</c:v>
                </c:pt>
                <c:pt idx="29">
                  <c:v>3.4480697346909173E-2</c:v>
                </c:pt>
                <c:pt idx="30">
                  <c:v>3.6948389474959598E-2</c:v>
                </c:pt>
                <c:pt idx="31">
                  <c:v>3.7595998736122738E-2</c:v>
                </c:pt>
                <c:pt idx="32">
                  <c:v>3.9122476657127647E-2</c:v>
                </c:pt>
                <c:pt idx="33">
                  <c:v>3.869484302976578E-2</c:v>
                </c:pt>
                <c:pt idx="34">
                  <c:v>3.4572040299579943E-2</c:v>
                </c:pt>
                <c:pt idx="35">
                  <c:v>3.4169596137688441E-2</c:v>
                </c:pt>
                <c:pt idx="36">
                  <c:v>2.3125338357866232E-2</c:v>
                </c:pt>
                <c:pt idx="37">
                  <c:v>2.3034478433103134E-2</c:v>
                </c:pt>
                <c:pt idx="38">
                  <c:v>2.5243277690793597E-2</c:v>
                </c:pt>
                <c:pt idx="39">
                  <c:v>2.5625218965548147E-2</c:v>
                </c:pt>
                <c:pt idx="40">
                  <c:v>2.401718114907192E-2</c:v>
                </c:pt>
                <c:pt idx="41">
                  <c:v>1.9080613741326857E-2</c:v>
                </c:pt>
                <c:pt idx="42">
                  <c:v>1.9549445846282376E-2</c:v>
                </c:pt>
                <c:pt idx="43">
                  <c:v>2.1228707109873568E-2</c:v>
                </c:pt>
                <c:pt idx="44">
                  <c:v>2.3497946746251719E-2</c:v>
                </c:pt>
                <c:pt idx="45">
                  <c:v>2.2329452471858913E-2</c:v>
                </c:pt>
                <c:pt idx="46">
                  <c:v>2.9105659297205433E-2</c:v>
                </c:pt>
                <c:pt idx="47">
                  <c:v>3.154595766073176E-2</c:v>
                </c:pt>
                <c:pt idx="48">
                  <c:v>4.4493344623897979E-2</c:v>
                </c:pt>
                <c:pt idx="49">
                  <c:v>4.7065399348658721E-2</c:v>
                </c:pt>
                <c:pt idx="50">
                  <c:v>3.9205205665446163E-2</c:v>
                </c:pt>
                <c:pt idx="51">
                  <c:v>4.0290271829246382E-2</c:v>
                </c:pt>
                <c:pt idx="52">
                  <c:v>4.1525191027782293E-2</c:v>
                </c:pt>
                <c:pt idx="53">
                  <c:v>4.4632354280408348E-2</c:v>
                </c:pt>
                <c:pt idx="54">
                  <c:v>4.4496012587367018E-2</c:v>
                </c:pt>
                <c:pt idx="55">
                  <c:v>4.0332246515605297E-2</c:v>
                </c:pt>
                <c:pt idx="56">
                  <c:v>4.1635487375988989E-2</c:v>
                </c:pt>
                <c:pt idx="57">
                  <c:v>1.5419808977229277E-2</c:v>
                </c:pt>
                <c:pt idx="58">
                  <c:v>-5.7052345905273194E-2</c:v>
                </c:pt>
                <c:pt idx="59">
                  <c:v>-0.11388126560403899</c:v>
                </c:pt>
                <c:pt idx="60">
                  <c:v>-0.15742245634500485</c:v>
                </c:pt>
                <c:pt idx="61">
                  <c:v>-0.18325259727081866</c:v>
                </c:pt>
                <c:pt idx="62">
                  <c:v>-0.19943161462027215</c:v>
                </c:pt>
                <c:pt idx="63">
                  <c:v>-0.22729868324956903</c:v>
                </c:pt>
                <c:pt idx="64">
                  <c:v>-0.25458119527053991</c:v>
                </c:pt>
                <c:pt idx="65">
                  <c:v>-0.26160956191943852</c:v>
                </c:pt>
                <c:pt idx="66">
                  <c:v>-0.26658052495554918</c:v>
                </c:pt>
                <c:pt idx="67">
                  <c:v>-0.27703644398033522</c:v>
                </c:pt>
                <c:pt idx="68">
                  <c:v>-0.29431120930279486</c:v>
                </c:pt>
                <c:pt idx="69">
                  <c:v>-0.25785584078135804</c:v>
                </c:pt>
                <c:pt idx="70">
                  <c:v>-0.15115493261572477</c:v>
                </c:pt>
                <c:pt idx="71">
                  <c:v>-5.5683429945109997E-2</c:v>
                </c:pt>
                <c:pt idx="72">
                  <c:v>2.5344990967680392E-2</c:v>
                </c:pt>
                <c:pt idx="73">
                  <c:v>7.6327989363140114E-2</c:v>
                </c:pt>
                <c:pt idx="74">
                  <c:v>0.11815067773414412</c:v>
                </c:pt>
                <c:pt idx="75">
                  <c:v>0.18804528803101572</c:v>
                </c:pt>
                <c:pt idx="76">
                  <c:v>0.25350165887906106</c:v>
                </c:pt>
                <c:pt idx="77">
                  <c:v>0.2717661498981423</c:v>
                </c:pt>
                <c:pt idx="78">
                  <c:v>0.28529642041140812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2-4AB7-9E3A-296E7A7D63C3}"/>
            </c:ext>
          </c:extLst>
        </c:ser>
        <c:ser>
          <c:idx val="1"/>
          <c:order val="1"/>
          <c:tx>
            <c:strRef>
              <c:f>'G5'!$C$2</c:f>
              <c:strCache>
                <c:ptCount val="1"/>
                <c:pt idx="0">
                  <c:v>Gasoil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'G5'!$A$213:$A$291</c:f>
              <c:numCache>
                <c:formatCode>mmm\ yy</c:formatCode>
                <c:ptCount val="79"/>
                <c:pt idx="0">
                  <c:v>41821</c:v>
                </c:pt>
                <c:pt idx="1">
                  <c:v>41852</c:v>
                </c:pt>
                <c:pt idx="2">
                  <c:v>41883</c:v>
                </c:pt>
                <c:pt idx="3">
                  <c:v>41913</c:v>
                </c:pt>
                <c:pt idx="4">
                  <c:v>41944</c:v>
                </c:pt>
                <c:pt idx="5">
                  <c:v>41974</c:v>
                </c:pt>
                <c:pt idx="6">
                  <c:v>42005</c:v>
                </c:pt>
                <c:pt idx="7">
                  <c:v>42036</c:v>
                </c:pt>
                <c:pt idx="8">
                  <c:v>42064</c:v>
                </c:pt>
                <c:pt idx="9">
                  <c:v>42095</c:v>
                </c:pt>
                <c:pt idx="10">
                  <c:v>42125</c:v>
                </c:pt>
                <c:pt idx="11">
                  <c:v>42156</c:v>
                </c:pt>
                <c:pt idx="12">
                  <c:v>42186</c:v>
                </c:pt>
                <c:pt idx="13">
                  <c:v>42217</c:v>
                </c:pt>
                <c:pt idx="14">
                  <c:v>42248</c:v>
                </c:pt>
                <c:pt idx="15">
                  <c:v>42278</c:v>
                </c:pt>
                <c:pt idx="16">
                  <c:v>42309</c:v>
                </c:pt>
                <c:pt idx="17">
                  <c:v>42339</c:v>
                </c:pt>
                <c:pt idx="18">
                  <c:v>42370</c:v>
                </c:pt>
                <c:pt idx="19">
                  <c:v>42401</c:v>
                </c:pt>
                <c:pt idx="20">
                  <c:v>42430</c:v>
                </c:pt>
                <c:pt idx="21">
                  <c:v>42461</c:v>
                </c:pt>
                <c:pt idx="22">
                  <c:v>42491</c:v>
                </c:pt>
                <c:pt idx="23">
                  <c:v>42522</c:v>
                </c:pt>
                <c:pt idx="24">
                  <c:v>42552</c:v>
                </c:pt>
                <c:pt idx="25">
                  <c:v>42583</c:v>
                </c:pt>
                <c:pt idx="26">
                  <c:v>42614</c:v>
                </c:pt>
                <c:pt idx="27">
                  <c:v>42644</c:v>
                </c:pt>
                <c:pt idx="28">
                  <c:v>42675</c:v>
                </c:pt>
                <c:pt idx="29">
                  <c:v>42705</c:v>
                </c:pt>
                <c:pt idx="30">
                  <c:v>42736</c:v>
                </c:pt>
                <c:pt idx="31">
                  <c:v>42767</c:v>
                </c:pt>
                <c:pt idx="32">
                  <c:v>42795</c:v>
                </c:pt>
                <c:pt idx="33">
                  <c:v>42826</c:v>
                </c:pt>
                <c:pt idx="34">
                  <c:v>42856</c:v>
                </c:pt>
                <c:pt idx="35">
                  <c:v>42887</c:v>
                </c:pt>
                <c:pt idx="36">
                  <c:v>42917</c:v>
                </c:pt>
                <c:pt idx="37">
                  <c:v>42948</c:v>
                </c:pt>
                <c:pt idx="38">
                  <c:v>42979</c:v>
                </c:pt>
                <c:pt idx="39">
                  <c:v>43009</c:v>
                </c:pt>
                <c:pt idx="40">
                  <c:v>43040</c:v>
                </c:pt>
                <c:pt idx="41">
                  <c:v>43070</c:v>
                </c:pt>
                <c:pt idx="42">
                  <c:v>43101</c:v>
                </c:pt>
                <c:pt idx="43">
                  <c:v>43132</c:v>
                </c:pt>
                <c:pt idx="44">
                  <c:v>43160</c:v>
                </c:pt>
                <c:pt idx="45">
                  <c:v>43191</c:v>
                </c:pt>
                <c:pt idx="46">
                  <c:v>43221</c:v>
                </c:pt>
                <c:pt idx="47">
                  <c:v>43252</c:v>
                </c:pt>
                <c:pt idx="48">
                  <c:v>43282</c:v>
                </c:pt>
                <c:pt idx="49">
                  <c:v>43313</c:v>
                </c:pt>
                <c:pt idx="50">
                  <c:v>43344</c:v>
                </c:pt>
                <c:pt idx="51">
                  <c:v>43374</c:v>
                </c:pt>
                <c:pt idx="52">
                  <c:v>43405</c:v>
                </c:pt>
                <c:pt idx="53">
                  <c:v>43435</c:v>
                </c:pt>
                <c:pt idx="54">
                  <c:v>43466</c:v>
                </c:pt>
                <c:pt idx="55">
                  <c:v>43497</c:v>
                </c:pt>
                <c:pt idx="56">
                  <c:v>43525</c:v>
                </c:pt>
                <c:pt idx="57">
                  <c:v>43556</c:v>
                </c:pt>
                <c:pt idx="58">
                  <c:v>43586</c:v>
                </c:pt>
                <c:pt idx="59">
                  <c:v>43617</c:v>
                </c:pt>
                <c:pt idx="60">
                  <c:v>43647</c:v>
                </c:pt>
                <c:pt idx="61">
                  <c:v>43678</c:v>
                </c:pt>
                <c:pt idx="62">
                  <c:v>43709</c:v>
                </c:pt>
                <c:pt idx="63">
                  <c:v>43739</c:v>
                </c:pt>
                <c:pt idx="64">
                  <c:v>43770</c:v>
                </c:pt>
                <c:pt idx="65">
                  <c:v>43800</c:v>
                </c:pt>
                <c:pt idx="66">
                  <c:v>43831</c:v>
                </c:pt>
                <c:pt idx="67">
                  <c:v>43862</c:v>
                </c:pt>
                <c:pt idx="68">
                  <c:v>43891</c:v>
                </c:pt>
                <c:pt idx="69">
                  <c:v>43922</c:v>
                </c:pt>
                <c:pt idx="70">
                  <c:v>43952</c:v>
                </c:pt>
                <c:pt idx="71">
                  <c:v>43983</c:v>
                </c:pt>
                <c:pt idx="72">
                  <c:v>44013</c:v>
                </c:pt>
                <c:pt idx="73">
                  <c:v>44044</c:v>
                </c:pt>
                <c:pt idx="74">
                  <c:v>44075</c:v>
                </c:pt>
                <c:pt idx="75">
                  <c:v>44105</c:v>
                </c:pt>
                <c:pt idx="76">
                  <c:v>44136</c:v>
                </c:pt>
                <c:pt idx="77">
                  <c:v>44166</c:v>
                </c:pt>
                <c:pt idx="78">
                  <c:v>44197</c:v>
                </c:pt>
              </c:numCache>
            </c:numRef>
          </c:cat>
          <c:val>
            <c:numRef>
              <c:f>'G5'!$E$213:$E$291</c:f>
              <c:numCache>
                <c:formatCode>General</c:formatCode>
                <c:ptCount val="79"/>
                <c:pt idx="0">
                  <c:v>1.3678328090905412E-2</c:v>
                </c:pt>
                <c:pt idx="1">
                  <c:v>4.7778668906060862E-2</c:v>
                </c:pt>
                <c:pt idx="2">
                  <c:v>0.1028060998812379</c:v>
                </c:pt>
                <c:pt idx="3">
                  <c:v>0.11174597343562476</c:v>
                </c:pt>
                <c:pt idx="4">
                  <c:v>8.4978184414506774E-2</c:v>
                </c:pt>
                <c:pt idx="5">
                  <c:v>8.1313963053158078E-2</c:v>
                </c:pt>
                <c:pt idx="6">
                  <c:v>9.344163030427266E-2</c:v>
                </c:pt>
                <c:pt idx="7">
                  <c:v>8.5751788143288987E-2</c:v>
                </c:pt>
                <c:pt idx="8">
                  <c:v>8.3900123170122187E-2</c:v>
                </c:pt>
                <c:pt idx="9">
                  <c:v>6.4138906485749159E-2</c:v>
                </c:pt>
                <c:pt idx="10">
                  <c:v>5.1823763509038168E-2</c:v>
                </c:pt>
                <c:pt idx="11">
                  <c:v>6.1100579573302172E-2</c:v>
                </c:pt>
                <c:pt idx="12">
                  <c:v>5.6027206160537579E-2</c:v>
                </c:pt>
                <c:pt idx="13">
                  <c:v>3.1404216510364291E-2</c:v>
                </c:pt>
                <c:pt idx="14">
                  <c:v>3.8012731200744998E-3</c:v>
                </c:pt>
                <c:pt idx="15">
                  <c:v>-3.1404603155313904E-3</c:v>
                </c:pt>
                <c:pt idx="16">
                  <c:v>1.3824006261005106E-2</c:v>
                </c:pt>
                <c:pt idx="17">
                  <c:v>2.2903840950538434E-2</c:v>
                </c:pt>
                <c:pt idx="18">
                  <c:v>8.1016002703528933E-3</c:v>
                </c:pt>
                <c:pt idx="19">
                  <c:v>3.2057800622979915E-3</c:v>
                </c:pt>
                <c:pt idx="20">
                  <c:v>1.5728398450238323E-2</c:v>
                </c:pt>
                <c:pt idx="21">
                  <c:v>1.6463854377854359E-2</c:v>
                </c:pt>
                <c:pt idx="22">
                  <c:v>3.6504963341206231E-2</c:v>
                </c:pt>
                <c:pt idx="23">
                  <c:v>2.9168060290013731E-2</c:v>
                </c:pt>
                <c:pt idx="24">
                  <c:v>2.8917090355121466E-2</c:v>
                </c:pt>
                <c:pt idx="25">
                  <c:v>4.5447659693067077E-2</c:v>
                </c:pt>
                <c:pt idx="26">
                  <c:v>4.9165220247977759E-2</c:v>
                </c:pt>
                <c:pt idx="27">
                  <c:v>5.9263104434069014E-2</c:v>
                </c:pt>
                <c:pt idx="28">
                  <c:v>5.518218179272405E-2</c:v>
                </c:pt>
                <c:pt idx="29">
                  <c:v>5.8854502821173771E-2</c:v>
                </c:pt>
                <c:pt idx="30">
                  <c:v>5.498108253908196E-2</c:v>
                </c:pt>
                <c:pt idx="31">
                  <c:v>7.2662658043729067E-2</c:v>
                </c:pt>
                <c:pt idx="32">
                  <c:v>6.7193365036063213E-2</c:v>
                </c:pt>
                <c:pt idx="33">
                  <c:v>7.9312232635028845E-2</c:v>
                </c:pt>
                <c:pt idx="34">
                  <c:v>6.6991638168265366E-2</c:v>
                </c:pt>
                <c:pt idx="35">
                  <c:v>5.6775360801240682E-2</c:v>
                </c:pt>
                <c:pt idx="36">
                  <c:v>4.8500868369361738E-2</c:v>
                </c:pt>
                <c:pt idx="37">
                  <c:v>3.1483175891904303E-2</c:v>
                </c:pt>
                <c:pt idx="38">
                  <c:v>3.0037329376361166E-2</c:v>
                </c:pt>
                <c:pt idx="39">
                  <c:v>5.3604551249064603E-3</c:v>
                </c:pt>
                <c:pt idx="40">
                  <c:v>-5.3678068840298243E-3</c:v>
                </c:pt>
                <c:pt idx="41">
                  <c:v>-1.6137394109034142E-2</c:v>
                </c:pt>
                <c:pt idx="42">
                  <c:v>-9.6879461570722469E-3</c:v>
                </c:pt>
                <c:pt idx="43">
                  <c:v>-1.7868057245259417E-2</c:v>
                </c:pt>
                <c:pt idx="44">
                  <c:v>-2.6718378096506012E-2</c:v>
                </c:pt>
                <c:pt idx="45">
                  <c:v>-4.2102764056685227E-2</c:v>
                </c:pt>
                <c:pt idx="46">
                  <c:v>-3.8336870669657963E-2</c:v>
                </c:pt>
                <c:pt idx="47">
                  <c:v>-3.378006837936498E-2</c:v>
                </c:pt>
                <c:pt idx="48">
                  <c:v>-2.9248021230747212E-2</c:v>
                </c:pt>
                <c:pt idx="49">
                  <c:v>-2.9875843824726744E-2</c:v>
                </c:pt>
                <c:pt idx="50">
                  <c:v>-3.9798195485077126E-2</c:v>
                </c:pt>
                <c:pt idx="51">
                  <c:v>-2.7358611688803491E-2</c:v>
                </c:pt>
                <c:pt idx="52">
                  <c:v>-1.735038072827777E-2</c:v>
                </c:pt>
                <c:pt idx="53">
                  <c:v>-1.8550504951364233E-2</c:v>
                </c:pt>
                <c:pt idx="54">
                  <c:v>-1.5746130689930804E-2</c:v>
                </c:pt>
                <c:pt idx="55">
                  <c:v>-2.4141956004081644E-2</c:v>
                </c:pt>
                <c:pt idx="56">
                  <c:v>-2.6678699366103231E-2</c:v>
                </c:pt>
                <c:pt idx="57">
                  <c:v>-3.4181677931703902E-2</c:v>
                </c:pt>
                <c:pt idx="58">
                  <c:v>-9.0206587723703824E-2</c:v>
                </c:pt>
                <c:pt idx="59">
                  <c:v>-0.12969591183427953</c:v>
                </c:pt>
                <c:pt idx="60">
                  <c:v>-0.15730225116408936</c:v>
                </c:pt>
                <c:pt idx="61">
                  <c:v>-0.18666884507995563</c:v>
                </c:pt>
                <c:pt idx="62">
                  <c:v>-0.22751668661919777</c:v>
                </c:pt>
                <c:pt idx="63">
                  <c:v>-0.25769908210213011</c:v>
                </c:pt>
                <c:pt idx="64">
                  <c:v>-0.28661145550543699</c:v>
                </c:pt>
                <c:pt idx="65">
                  <c:v>-0.28774245463630843</c:v>
                </c:pt>
                <c:pt idx="66">
                  <c:v>-0.29678666195479031</c:v>
                </c:pt>
                <c:pt idx="67">
                  <c:v>-0.30397965738486632</c:v>
                </c:pt>
                <c:pt idx="68">
                  <c:v>-0.30924033498810166</c:v>
                </c:pt>
                <c:pt idx="69">
                  <c:v>-0.29765401803194647</c:v>
                </c:pt>
                <c:pt idx="70">
                  <c:v>-0.22162273532424359</c:v>
                </c:pt>
                <c:pt idx="71">
                  <c:v>-0.17511773875924852</c:v>
                </c:pt>
                <c:pt idx="72">
                  <c:v>-0.1258497939776686</c:v>
                </c:pt>
                <c:pt idx="73">
                  <c:v>-8.268611560907646E-2</c:v>
                </c:pt>
                <c:pt idx="74">
                  <c:v>3.5270715280353304E-3</c:v>
                </c:pt>
                <c:pt idx="75">
                  <c:v>5.9640524936842354E-2</c:v>
                </c:pt>
                <c:pt idx="76">
                  <c:v>0.11921023058236346</c:v>
                </c:pt>
                <c:pt idx="77">
                  <c:v>0.12746062732145491</c:v>
                </c:pt>
                <c:pt idx="78">
                  <c:v>0.15436578772518406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2-4AB7-9E3A-296E7A7D6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2154699"/>
        <c:axId val="55678159"/>
      </c:lineChart>
      <c:dateAx>
        <c:axId val="22154699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mmm\ yy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 rot="-5400000"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55678159"/>
        <c:crosses val="autoZero"/>
        <c:auto val="1"/>
        <c:lblOffset val="100"/>
        <c:baseTimeUnit val="months"/>
        <c:majorUnit val="4"/>
        <c:majorTimeUnit val="months"/>
      </c:dateAx>
      <c:valAx>
        <c:axId val="55678159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22154699"/>
        <c:crosses val="autoZero"/>
        <c:crossBetween val="between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t"/>
      <c:layout>
        <c:manualLayout>
          <c:xMode val="edge"/>
          <c:yMode val="edge"/>
          <c:x val="0.35385486132037203"/>
          <c:y val="0.14872098378707599"/>
          <c:w val="0.25280525458444197"/>
          <c:h val="6.2295688205386703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IA-3.1. Índex de preus industrials (IPRI) en la indústria manufacturera a les Illes Balears (base 2015) (2017-2021)  </a:t>
            </a:r>
          </a:p>
        </c:rich>
      </c:tx>
      <c:layout>
        <c:manualLayout>
          <c:xMode val="edge"/>
          <c:yMode val="edge"/>
          <c:x val="0.120576877610529"/>
          <c:y val="5.7623947614593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31034754511796E-2"/>
          <c:y val="0.32011225444340502"/>
          <c:w val="0.853889195366065"/>
          <c:h val="0.55715622076707205"/>
        </c:manualLayout>
      </c:layout>
      <c:lineChart>
        <c:grouping val="standard"/>
        <c:varyColors val="0"/>
        <c:ser>
          <c:idx val="0"/>
          <c:order val="0"/>
          <c:tx>
            <c:strRef>
              <c:f>'GA1-GA4'!$B$14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'GA1-GA4'!$A$15:$A$19</c:f>
              <c:numCache>
                <c:formatCode>0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'GA1-GA4'!$B$15:$B$19</c:f>
              <c:numCache>
                <c:formatCode>General</c:formatCode>
                <c:ptCount val="5"/>
                <c:pt idx="0">
                  <c:v>101.98883333333333</c:v>
                </c:pt>
                <c:pt idx="1">
                  <c:v>104.59941666666667</c:v>
                </c:pt>
                <c:pt idx="2">
                  <c:v>104.5410833333333</c:v>
                </c:pt>
                <c:pt idx="3">
                  <c:v>101.52075000000001</c:v>
                </c:pt>
                <c:pt idx="4">
                  <c:v>111.79166666666664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52-49F7-BC1B-068FB4F10E7C}"/>
            </c:ext>
          </c:extLst>
        </c:ser>
        <c:ser>
          <c:idx val="1"/>
          <c:order val="1"/>
          <c:tx>
            <c:strRef>
              <c:f>'GA1-GA4'!$C$14</c:f>
              <c:strCache>
                <c:ptCount val="1"/>
                <c:pt idx="0">
                  <c:v>Illes Balears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'GA1-GA4'!$A$15:$A$19</c:f>
              <c:numCache>
                <c:formatCode>0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'GA1-GA4'!$C$15:$C$19</c:f>
              <c:numCache>
                <c:formatCode>General</c:formatCode>
                <c:ptCount val="5"/>
                <c:pt idx="0">
                  <c:v>102.25825000000002</c:v>
                </c:pt>
                <c:pt idx="1">
                  <c:v>103.85325000000002</c:v>
                </c:pt>
                <c:pt idx="2">
                  <c:v>105.48633333333333</c:v>
                </c:pt>
                <c:pt idx="3">
                  <c:v>107.08075000000001</c:v>
                </c:pt>
                <c:pt idx="4">
                  <c:v>109.00691666666667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52-49F7-BC1B-068FB4F10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6104073"/>
        <c:axId val="85831198"/>
      </c:lineChart>
      <c:catAx>
        <c:axId val="86104073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85831198"/>
        <c:crosses val="autoZero"/>
        <c:auto val="1"/>
        <c:lblAlgn val="ctr"/>
        <c:lblOffset val="100"/>
        <c:noMultiLvlLbl val="0"/>
      </c:catAx>
      <c:valAx>
        <c:axId val="85831198"/>
        <c:scaling>
          <c:orientation val="minMax"/>
          <c:min val="96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86104073"/>
        <c:crosses val="autoZero"/>
        <c:crossBetween val="between"/>
        <c:majorUnit val="3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09439528023599"/>
          <c:y val="0.208132844780541"/>
          <c:w val="0.55530973451327503"/>
          <c:h val="5.2700813388425499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IA-3.2. Índex de preus industrials (IPRI) en el subministrament d'energia elèctrica, gas, vapor i aire condicionat a les Illes Balears (base 2015) (2017-2021)  </a:t>
            </a:r>
          </a:p>
        </c:rich>
      </c:tx>
      <c:layout>
        <c:manualLayout>
          <c:xMode val="edge"/>
          <c:yMode val="edge"/>
          <c:x val="0.12648750886594701"/>
          <c:y val="2.6998780700226401E-2"/>
        </c:manualLayout>
      </c:layout>
      <c:overlay val="0"/>
      <c:spPr>
        <a:noFill/>
        <a:ln w="2556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31034754511796E-2"/>
          <c:y val="0.26476223654415598"/>
          <c:w val="0.853889195366065"/>
          <c:h val="0.61261104337223504"/>
        </c:manualLayout>
      </c:layout>
      <c:lineChart>
        <c:grouping val="standard"/>
        <c:varyColors val="0"/>
        <c:ser>
          <c:idx val="0"/>
          <c:order val="0"/>
          <c:tx>
            <c:strRef>
              <c:f>'GA1-GA4'!$B$14</c:f>
              <c:strCache>
                <c:ptCount val="1"/>
                <c:pt idx="0">
                  <c:v>Espanya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'GA1-GA4'!$A$23:$A$27</c:f>
              <c:numCache>
                <c:formatCode>0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'GA1-GA4'!$B$23:$B$27</c:f>
              <c:numCache>
                <c:formatCode>General</c:formatCode>
                <c:ptCount val="5"/>
                <c:pt idx="0">
                  <c:v>96.94583333333334</c:v>
                </c:pt>
                <c:pt idx="1">
                  <c:v>102.04408333333333</c:v>
                </c:pt>
                <c:pt idx="2">
                  <c:v>99.922833333333315</c:v>
                </c:pt>
                <c:pt idx="3">
                  <c:v>90.01191666666665</c:v>
                </c:pt>
                <c:pt idx="4">
                  <c:v>130.89150000000004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E9-41A1-B1CD-7C8AB0D21D93}"/>
            </c:ext>
          </c:extLst>
        </c:ser>
        <c:ser>
          <c:idx val="1"/>
          <c:order val="1"/>
          <c:tx>
            <c:strRef>
              <c:f>'GA1-GA4'!$C$14</c:f>
              <c:strCache>
                <c:ptCount val="1"/>
                <c:pt idx="0">
                  <c:v>Illes Balears </c:v>
                </c:pt>
              </c:strCache>
            </c:strRef>
          </c:tx>
          <c:spPr>
            <a:ln w="25560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7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'GA1-GA4'!$A$23:$A$27</c:f>
              <c:numCache>
                <c:formatCode>0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f>'GA1-GA4'!$C$23:$C$27</c:f>
              <c:numCache>
                <c:formatCode>General</c:formatCode>
                <c:ptCount val="5"/>
                <c:pt idx="0">
                  <c:v>98.776916666666651</c:v>
                </c:pt>
                <c:pt idx="1">
                  <c:v>107.07983333333334</c:v>
                </c:pt>
                <c:pt idx="2">
                  <c:v>101.72500000000001</c:v>
                </c:pt>
                <c:pt idx="3">
                  <c:v>89.763083333333341</c:v>
                </c:pt>
                <c:pt idx="4">
                  <c:v>150.82483333333337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E9-41A1-B1CD-7C8AB0D21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8121362"/>
        <c:axId val="46978225"/>
      </c:lineChart>
      <c:catAx>
        <c:axId val="28121362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46978225"/>
        <c:crosses val="autoZero"/>
        <c:auto val="1"/>
        <c:lblAlgn val="ctr"/>
        <c:lblOffset val="100"/>
        <c:noMultiLvlLbl val="0"/>
      </c:catAx>
      <c:valAx>
        <c:axId val="46978225"/>
        <c:scaling>
          <c:orientation val="minMax"/>
          <c:min val="80"/>
        </c:scaling>
        <c:delete val="0"/>
        <c:axPos val="l"/>
        <c:majorGridlines>
          <c:spPr>
            <a:ln w="3240">
              <a:solidFill>
                <a:srgbClr val="969696"/>
              </a:solidFill>
              <a:prstDash val="sysDash"/>
              <a:round/>
            </a:ln>
          </c:spPr>
        </c:majorGridlines>
        <c:numFmt formatCode="0" sourceLinked="0"/>
        <c:majorTickMark val="out"/>
        <c:minorTickMark val="none"/>
        <c:tickLblPos val="nextTo"/>
        <c:spPr>
          <a:ln w="3240">
            <a:solidFill>
              <a:srgbClr val="C0C0C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es-ES"/>
          </a:p>
        </c:txPr>
        <c:crossAx val="28121362"/>
        <c:crosses val="autoZero"/>
        <c:crossBetween val="between"/>
        <c:majorUnit val="10"/>
      </c:valAx>
      <c:spPr>
        <a:solidFill>
          <a:srgbClr val="FFFFFF"/>
        </a:solidFill>
        <a:ln w="12600">
          <a:solidFill>
            <a:srgbClr val="C0C0C0"/>
          </a:solidFill>
          <a:round/>
        </a:ln>
      </c:spPr>
    </c:plotArea>
    <c:legend>
      <c:legendPos val="r"/>
      <c:layout>
        <c:manualLayout>
          <c:xMode val="edge"/>
          <c:yMode val="edge"/>
          <c:x val="0.209439528023599"/>
          <c:y val="0.171266494913942"/>
          <c:w val="0.55530973451327503"/>
          <c:h val="5.2700993021033801E-2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640" b="0" strike="noStrike" spc="-1">
              <a:solidFill>
                <a:srgbClr val="000000"/>
              </a:solidFill>
              <a:latin typeface="Arial"/>
              <a:ea typeface="Arial"/>
            </a:defRPr>
          </a:pPr>
          <a:endParaRPr lang="es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gif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wmf"/><Relationship Id="rId7" Type="http://schemas.openxmlformats.org/officeDocument/2006/relationships/image" Target="../media/image8.wmf"/><Relationship Id="rId2" Type="http://schemas.openxmlformats.org/officeDocument/2006/relationships/image" Target="../media/image3.wmf"/><Relationship Id="rId1" Type="http://schemas.openxmlformats.org/officeDocument/2006/relationships/image" Target="../media/image2.gif"/><Relationship Id="rId6" Type="http://schemas.openxmlformats.org/officeDocument/2006/relationships/image" Target="../media/image7.wmf"/><Relationship Id="rId5" Type="http://schemas.openxmlformats.org/officeDocument/2006/relationships/image" Target="../media/image6.wmf"/><Relationship Id="rId4" Type="http://schemas.openxmlformats.org/officeDocument/2006/relationships/image" Target="../media/image5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11206</xdr:rowOff>
    </xdr:from>
    <xdr:to>
      <xdr:col>0</xdr:col>
      <xdr:colOff>731024</xdr:colOff>
      <xdr:row>2</xdr:row>
      <xdr:rowOff>68086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1206"/>
          <a:ext cx="735896" cy="37064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" name="Imagen 2">
          <a:extLst>
            <a:ext uri="{FF2B5EF4-FFF2-40B4-BE49-F238E27FC236}">
              <a16:creationId xmlns:a16="http://schemas.microsoft.com/office/drawing/2014/main" id="{00000000-0008-0000-18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" name="Imagen 3">
          <a:extLst>
            <a:ext uri="{FF2B5EF4-FFF2-40B4-BE49-F238E27FC236}">
              <a16:creationId xmlns:a16="http://schemas.microsoft.com/office/drawing/2014/main" id="{00000000-0008-0000-18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" name="Imagen 4">
          <a:extLst>
            <a:ext uri="{FF2B5EF4-FFF2-40B4-BE49-F238E27FC236}">
              <a16:creationId xmlns:a16="http://schemas.microsoft.com/office/drawing/2014/main" id="{00000000-0008-0000-18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" name="Imagen 5">
          <a:extLst>
            <a:ext uri="{FF2B5EF4-FFF2-40B4-BE49-F238E27FC236}">
              <a16:creationId xmlns:a16="http://schemas.microsoft.com/office/drawing/2014/main" id="{00000000-0008-0000-18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" name="Imagen 6">
          <a:extLst>
            <a:ext uri="{FF2B5EF4-FFF2-40B4-BE49-F238E27FC236}">
              <a16:creationId xmlns:a16="http://schemas.microsoft.com/office/drawing/2014/main" id="{00000000-0008-0000-18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" name="Imagen 7">
          <a:extLst>
            <a:ext uri="{FF2B5EF4-FFF2-40B4-BE49-F238E27FC236}">
              <a16:creationId xmlns:a16="http://schemas.microsoft.com/office/drawing/2014/main" id="{00000000-0008-0000-18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" name="Imagen 8">
          <a:extLst>
            <a:ext uri="{FF2B5EF4-FFF2-40B4-BE49-F238E27FC236}">
              <a16:creationId xmlns:a16="http://schemas.microsoft.com/office/drawing/2014/main" id="{00000000-0008-0000-18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" name="Imagen 9">
          <a:extLst>
            <a:ext uri="{FF2B5EF4-FFF2-40B4-BE49-F238E27FC236}">
              <a16:creationId xmlns:a16="http://schemas.microsoft.com/office/drawing/2014/main" id="{00000000-0008-0000-1800-00001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" name="Imagen 10">
          <a:extLst>
            <a:ext uri="{FF2B5EF4-FFF2-40B4-BE49-F238E27FC236}">
              <a16:creationId xmlns:a16="http://schemas.microsoft.com/office/drawing/2014/main" id="{00000000-0008-0000-1800-00001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" name="Imagen 11">
          <a:extLst>
            <a:ext uri="{FF2B5EF4-FFF2-40B4-BE49-F238E27FC236}">
              <a16:creationId xmlns:a16="http://schemas.microsoft.com/office/drawing/2014/main" id="{00000000-0008-0000-1800-00001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" name="Imagen 12">
          <a:extLst>
            <a:ext uri="{FF2B5EF4-FFF2-40B4-BE49-F238E27FC236}">
              <a16:creationId xmlns:a16="http://schemas.microsoft.com/office/drawing/2014/main" id="{00000000-0008-0000-1800-00001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" name="Imagen 13">
          <a:extLst>
            <a:ext uri="{FF2B5EF4-FFF2-40B4-BE49-F238E27FC236}">
              <a16:creationId xmlns:a16="http://schemas.microsoft.com/office/drawing/2014/main" id="{00000000-0008-0000-1800-00001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" name="Imagen 14">
          <a:extLst>
            <a:ext uri="{FF2B5EF4-FFF2-40B4-BE49-F238E27FC236}">
              <a16:creationId xmlns:a16="http://schemas.microsoft.com/office/drawing/2014/main" id="{00000000-0008-0000-1800-00001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" name="Imagen 15">
          <a:extLst>
            <a:ext uri="{FF2B5EF4-FFF2-40B4-BE49-F238E27FC236}">
              <a16:creationId xmlns:a16="http://schemas.microsoft.com/office/drawing/2014/main" id="{00000000-0008-0000-1800-00002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" name="Imagen 16">
          <a:extLst>
            <a:ext uri="{FF2B5EF4-FFF2-40B4-BE49-F238E27FC236}">
              <a16:creationId xmlns:a16="http://schemas.microsoft.com/office/drawing/2014/main" id="{00000000-0008-0000-1800-00002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" name="Imagen 17">
          <a:extLst>
            <a:ext uri="{FF2B5EF4-FFF2-40B4-BE49-F238E27FC236}">
              <a16:creationId xmlns:a16="http://schemas.microsoft.com/office/drawing/2014/main" id="{00000000-0008-0000-1800-00002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" name="Imagen 18">
          <a:extLst>
            <a:ext uri="{FF2B5EF4-FFF2-40B4-BE49-F238E27FC236}">
              <a16:creationId xmlns:a16="http://schemas.microsoft.com/office/drawing/2014/main" id="{00000000-0008-0000-1800-00002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" name="Imagen 19">
          <a:extLst>
            <a:ext uri="{FF2B5EF4-FFF2-40B4-BE49-F238E27FC236}">
              <a16:creationId xmlns:a16="http://schemas.microsoft.com/office/drawing/2014/main" id="{00000000-0008-0000-1800-00002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" name="Imagen 20">
          <a:extLst>
            <a:ext uri="{FF2B5EF4-FFF2-40B4-BE49-F238E27FC236}">
              <a16:creationId xmlns:a16="http://schemas.microsoft.com/office/drawing/2014/main" id="{00000000-0008-0000-1800-00002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" name="Imagen 21">
          <a:extLst>
            <a:ext uri="{FF2B5EF4-FFF2-40B4-BE49-F238E27FC236}">
              <a16:creationId xmlns:a16="http://schemas.microsoft.com/office/drawing/2014/main" id="{00000000-0008-0000-1800-00002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" name="Imagen 22">
          <a:extLst>
            <a:ext uri="{FF2B5EF4-FFF2-40B4-BE49-F238E27FC236}">
              <a16:creationId xmlns:a16="http://schemas.microsoft.com/office/drawing/2014/main" id="{00000000-0008-0000-1800-00002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" name="Imagen 23">
          <a:extLst>
            <a:ext uri="{FF2B5EF4-FFF2-40B4-BE49-F238E27FC236}">
              <a16:creationId xmlns:a16="http://schemas.microsoft.com/office/drawing/2014/main" id="{00000000-0008-0000-1800-00002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" name="Imagen 24">
          <a:extLst>
            <a:ext uri="{FF2B5EF4-FFF2-40B4-BE49-F238E27FC236}">
              <a16:creationId xmlns:a16="http://schemas.microsoft.com/office/drawing/2014/main" id="{00000000-0008-0000-1800-00002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" name="Imagen 25">
          <a:extLst>
            <a:ext uri="{FF2B5EF4-FFF2-40B4-BE49-F238E27FC236}">
              <a16:creationId xmlns:a16="http://schemas.microsoft.com/office/drawing/2014/main" id="{00000000-0008-0000-1800-00002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" name="Imagen 26">
          <a:extLst>
            <a:ext uri="{FF2B5EF4-FFF2-40B4-BE49-F238E27FC236}">
              <a16:creationId xmlns:a16="http://schemas.microsoft.com/office/drawing/2014/main" id="{00000000-0008-0000-1800-00002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" name="Imagen 27">
          <a:extLst>
            <a:ext uri="{FF2B5EF4-FFF2-40B4-BE49-F238E27FC236}">
              <a16:creationId xmlns:a16="http://schemas.microsoft.com/office/drawing/2014/main" id="{00000000-0008-0000-1800-00002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" name="Imagen 28">
          <a:extLst>
            <a:ext uri="{FF2B5EF4-FFF2-40B4-BE49-F238E27FC236}">
              <a16:creationId xmlns:a16="http://schemas.microsoft.com/office/drawing/2014/main" id="{00000000-0008-0000-1800-00002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" name="Imagen 29">
          <a:extLst>
            <a:ext uri="{FF2B5EF4-FFF2-40B4-BE49-F238E27FC236}">
              <a16:creationId xmlns:a16="http://schemas.microsoft.com/office/drawing/2014/main" id="{00000000-0008-0000-1800-00002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" name="Imagen 30">
          <a:extLst>
            <a:ext uri="{FF2B5EF4-FFF2-40B4-BE49-F238E27FC236}">
              <a16:creationId xmlns:a16="http://schemas.microsoft.com/office/drawing/2014/main" id="{00000000-0008-0000-1800-00002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" name="Imagen 31">
          <a:extLst>
            <a:ext uri="{FF2B5EF4-FFF2-40B4-BE49-F238E27FC236}">
              <a16:creationId xmlns:a16="http://schemas.microsoft.com/office/drawing/2014/main" id="{00000000-0008-0000-1800-00003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" name="Imagen 32">
          <a:extLst>
            <a:ext uri="{FF2B5EF4-FFF2-40B4-BE49-F238E27FC236}">
              <a16:creationId xmlns:a16="http://schemas.microsoft.com/office/drawing/2014/main" id="{00000000-0008-0000-1800-00003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" name="Imagen 33">
          <a:extLst>
            <a:ext uri="{FF2B5EF4-FFF2-40B4-BE49-F238E27FC236}">
              <a16:creationId xmlns:a16="http://schemas.microsoft.com/office/drawing/2014/main" id="{00000000-0008-0000-1800-00003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" name="Imagen 34">
          <a:extLst>
            <a:ext uri="{FF2B5EF4-FFF2-40B4-BE49-F238E27FC236}">
              <a16:creationId xmlns:a16="http://schemas.microsoft.com/office/drawing/2014/main" id="{00000000-0008-0000-1800-00003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" name="Imagen 35">
          <a:extLst>
            <a:ext uri="{FF2B5EF4-FFF2-40B4-BE49-F238E27FC236}">
              <a16:creationId xmlns:a16="http://schemas.microsoft.com/office/drawing/2014/main" id="{00000000-0008-0000-1800-00003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" name="Imagen 36">
          <a:extLst>
            <a:ext uri="{FF2B5EF4-FFF2-40B4-BE49-F238E27FC236}">
              <a16:creationId xmlns:a16="http://schemas.microsoft.com/office/drawing/2014/main" id="{00000000-0008-0000-1800-00003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" name="Imagen 37">
          <a:extLst>
            <a:ext uri="{FF2B5EF4-FFF2-40B4-BE49-F238E27FC236}">
              <a16:creationId xmlns:a16="http://schemas.microsoft.com/office/drawing/2014/main" id="{00000000-0008-0000-1800-00003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" name="Imagen 38">
          <a:extLst>
            <a:ext uri="{FF2B5EF4-FFF2-40B4-BE49-F238E27FC236}">
              <a16:creationId xmlns:a16="http://schemas.microsoft.com/office/drawing/2014/main" id="{00000000-0008-0000-1800-00003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" name="Imagen 39">
          <a:extLst>
            <a:ext uri="{FF2B5EF4-FFF2-40B4-BE49-F238E27FC236}">
              <a16:creationId xmlns:a16="http://schemas.microsoft.com/office/drawing/2014/main" id="{00000000-0008-0000-1800-00003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" name="Imagen 40">
          <a:extLst>
            <a:ext uri="{FF2B5EF4-FFF2-40B4-BE49-F238E27FC236}">
              <a16:creationId xmlns:a16="http://schemas.microsoft.com/office/drawing/2014/main" id="{00000000-0008-0000-1800-00003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" name="Imagen 41">
          <a:extLst>
            <a:ext uri="{FF2B5EF4-FFF2-40B4-BE49-F238E27FC236}">
              <a16:creationId xmlns:a16="http://schemas.microsoft.com/office/drawing/2014/main" id="{00000000-0008-0000-1800-00003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" name="Imagen 42">
          <a:extLst>
            <a:ext uri="{FF2B5EF4-FFF2-40B4-BE49-F238E27FC236}">
              <a16:creationId xmlns:a16="http://schemas.microsoft.com/office/drawing/2014/main" id="{00000000-0008-0000-1800-00003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" name="Imagen 43">
          <a:extLst>
            <a:ext uri="{FF2B5EF4-FFF2-40B4-BE49-F238E27FC236}">
              <a16:creationId xmlns:a16="http://schemas.microsoft.com/office/drawing/2014/main" id="{00000000-0008-0000-1800-00003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" name="Imagen 44">
          <a:extLst>
            <a:ext uri="{FF2B5EF4-FFF2-40B4-BE49-F238E27FC236}">
              <a16:creationId xmlns:a16="http://schemas.microsoft.com/office/drawing/2014/main" id="{00000000-0008-0000-1800-00003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" name="Imagen 45">
          <a:extLst>
            <a:ext uri="{FF2B5EF4-FFF2-40B4-BE49-F238E27FC236}">
              <a16:creationId xmlns:a16="http://schemas.microsoft.com/office/drawing/2014/main" id="{00000000-0008-0000-1800-00003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" name="Imagen 46">
          <a:extLst>
            <a:ext uri="{FF2B5EF4-FFF2-40B4-BE49-F238E27FC236}">
              <a16:creationId xmlns:a16="http://schemas.microsoft.com/office/drawing/2014/main" id="{00000000-0008-0000-1800-00003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" name="Imagen 47">
          <a:extLst>
            <a:ext uri="{FF2B5EF4-FFF2-40B4-BE49-F238E27FC236}">
              <a16:creationId xmlns:a16="http://schemas.microsoft.com/office/drawing/2014/main" id="{00000000-0008-0000-1800-00004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" name="Imagen 48">
          <a:extLst>
            <a:ext uri="{FF2B5EF4-FFF2-40B4-BE49-F238E27FC236}">
              <a16:creationId xmlns:a16="http://schemas.microsoft.com/office/drawing/2014/main" id="{00000000-0008-0000-1800-00004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" name="Imagen 49">
          <a:extLst>
            <a:ext uri="{FF2B5EF4-FFF2-40B4-BE49-F238E27FC236}">
              <a16:creationId xmlns:a16="http://schemas.microsoft.com/office/drawing/2014/main" id="{00000000-0008-0000-1800-00004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" name="Imagen 50">
          <a:extLst>
            <a:ext uri="{FF2B5EF4-FFF2-40B4-BE49-F238E27FC236}">
              <a16:creationId xmlns:a16="http://schemas.microsoft.com/office/drawing/2014/main" id="{00000000-0008-0000-1800-00004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" name="Imagen 51">
          <a:extLst>
            <a:ext uri="{FF2B5EF4-FFF2-40B4-BE49-F238E27FC236}">
              <a16:creationId xmlns:a16="http://schemas.microsoft.com/office/drawing/2014/main" id="{00000000-0008-0000-1800-00004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" name="Imagen 52">
          <a:extLst>
            <a:ext uri="{FF2B5EF4-FFF2-40B4-BE49-F238E27FC236}">
              <a16:creationId xmlns:a16="http://schemas.microsoft.com/office/drawing/2014/main" id="{00000000-0008-0000-1800-00004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" name="Imagen 53">
          <a:extLst>
            <a:ext uri="{FF2B5EF4-FFF2-40B4-BE49-F238E27FC236}">
              <a16:creationId xmlns:a16="http://schemas.microsoft.com/office/drawing/2014/main" id="{00000000-0008-0000-1800-00004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" name="Imagen 54">
          <a:extLst>
            <a:ext uri="{FF2B5EF4-FFF2-40B4-BE49-F238E27FC236}">
              <a16:creationId xmlns:a16="http://schemas.microsoft.com/office/drawing/2014/main" id="{00000000-0008-0000-1800-00004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" name="Imagen 55">
          <a:extLst>
            <a:ext uri="{FF2B5EF4-FFF2-40B4-BE49-F238E27FC236}">
              <a16:creationId xmlns:a16="http://schemas.microsoft.com/office/drawing/2014/main" id="{00000000-0008-0000-1800-00004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" name="Imagen 56">
          <a:extLst>
            <a:ext uri="{FF2B5EF4-FFF2-40B4-BE49-F238E27FC236}">
              <a16:creationId xmlns:a16="http://schemas.microsoft.com/office/drawing/2014/main" id="{00000000-0008-0000-1800-00004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" name="Imagen 57">
          <a:extLst>
            <a:ext uri="{FF2B5EF4-FFF2-40B4-BE49-F238E27FC236}">
              <a16:creationId xmlns:a16="http://schemas.microsoft.com/office/drawing/2014/main" id="{00000000-0008-0000-1800-00004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" name="Imagen 58">
          <a:extLst>
            <a:ext uri="{FF2B5EF4-FFF2-40B4-BE49-F238E27FC236}">
              <a16:creationId xmlns:a16="http://schemas.microsoft.com/office/drawing/2014/main" id="{00000000-0008-0000-1800-00004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" name="Imagen 59">
          <a:extLst>
            <a:ext uri="{FF2B5EF4-FFF2-40B4-BE49-F238E27FC236}">
              <a16:creationId xmlns:a16="http://schemas.microsoft.com/office/drawing/2014/main" id="{00000000-0008-0000-1800-00004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" name="Imagen 60">
          <a:extLst>
            <a:ext uri="{FF2B5EF4-FFF2-40B4-BE49-F238E27FC236}">
              <a16:creationId xmlns:a16="http://schemas.microsoft.com/office/drawing/2014/main" id="{00000000-0008-0000-1800-00004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" name="Imagen 61">
          <a:extLst>
            <a:ext uri="{FF2B5EF4-FFF2-40B4-BE49-F238E27FC236}">
              <a16:creationId xmlns:a16="http://schemas.microsoft.com/office/drawing/2014/main" id="{00000000-0008-0000-1800-00004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" name="Imagen 62">
          <a:extLst>
            <a:ext uri="{FF2B5EF4-FFF2-40B4-BE49-F238E27FC236}">
              <a16:creationId xmlns:a16="http://schemas.microsoft.com/office/drawing/2014/main" id="{00000000-0008-0000-1800-00004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" name="Imagen 63">
          <a:extLst>
            <a:ext uri="{FF2B5EF4-FFF2-40B4-BE49-F238E27FC236}">
              <a16:creationId xmlns:a16="http://schemas.microsoft.com/office/drawing/2014/main" id="{00000000-0008-0000-1800-00005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" name="Imagen 64">
          <a:extLst>
            <a:ext uri="{FF2B5EF4-FFF2-40B4-BE49-F238E27FC236}">
              <a16:creationId xmlns:a16="http://schemas.microsoft.com/office/drawing/2014/main" id="{00000000-0008-0000-1800-00005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" name="Imagen 65">
          <a:extLst>
            <a:ext uri="{FF2B5EF4-FFF2-40B4-BE49-F238E27FC236}">
              <a16:creationId xmlns:a16="http://schemas.microsoft.com/office/drawing/2014/main" id="{00000000-0008-0000-1800-00005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" name="Imagen 66">
          <a:extLst>
            <a:ext uri="{FF2B5EF4-FFF2-40B4-BE49-F238E27FC236}">
              <a16:creationId xmlns:a16="http://schemas.microsoft.com/office/drawing/2014/main" id="{00000000-0008-0000-1800-00005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" name="Imagen 67">
          <a:extLst>
            <a:ext uri="{FF2B5EF4-FFF2-40B4-BE49-F238E27FC236}">
              <a16:creationId xmlns:a16="http://schemas.microsoft.com/office/drawing/2014/main" id="{00000000-0008-0000-1800-00005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" name="Imagen 68">
          <a:extLst>
            <a:ext uri="{FF2B5EF4-FFF2-40B4-BE49-F238E27FC236}">
              <a16:creationId xmlns:a16="http://schemas.microsoft.com/office/drawing/2014/main" id="{00000000-0008-0000-1800-00005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" name="Imagen 69">
          <a:extLst>
            <a:ext uri="{FF2B5EF4-FFF2-40B4-BE49-F238E27FC236}">
              <a16:creationId xmlns:a16="http://schemas.microsoft.com/office/drawing/2014/main" id="{00000000-0008-0000-1800-00005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" name="Imagen 70">
          <a:extLst>
            <a:ext uri="{FF2B5EF4-FFF2-40B4-BE49-F238E27FC236}">
              <a16:creationId xmlns:a16="http://schemas.microsoft.com/office/drawing/2014/main" id="{00000000-0008-0000-1800-00005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" name="Imagen 71">
          <a:extLst>
            <a:ext uri="{FF2B5EF4-FFF2-40B4-BE49-F238E27FC236}">
              <a16:creationId xmlns:a16="http://schemas.microsoft.com/office/drawing/2014/main" id="{00000000-0008-0000-1800-00005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" name="Imagen 72">
          <a:extLst>
            <a:ext uri="{FF2B5EF4-FFF2-40B4-BE49-F238E27FC236}">
              <a16:creationId xmlns:a16="http://schemas.microsoft.com/office/drawing/2014/main" id="{00000000-0008-0000-1800-00005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" name="Imagen 73">
          <a:extLst>
            <a:ext uri="{FF2B5EF4-FFF2-40B4-BE49-F238E27FC236}">
              <a16:creationId xmlns:a16="http://schemas.microsoft.com/office/drawing/2014/main" id="{00000000-0008-0000-1800-00005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" name="Imagen 74">
          <a:extLst>
            <a:ext uri="{FF2B5EF4-FFF2-40B4-BE49-F238E27FC236}">
              <a16:creationId xmlns:a16="http://schemas.microsoft.com/office/drawing/2014/main" id="{00000000-0008-0000-1800-00005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" name="Imagen 75">
          <a:extLst>
            <a:ext uri="{FF2B5EF4-FFF2-40B4-BE49-F238E27FC236}">
              <a16:creationId xmlns:a16="http://schemas.microsoft.com/office/drawing/2014/main" id="{00000000-0008-0000-1800-00005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" name="Imagen 76">
          <a:extLst>
            <a:ext uri="{FF2B5EF4-FFF2-40B4-BE49-F238E27FC236}">
              <a16:creationId xmlns:a16="http://schemas.microsoft.com/office/drawing/2014/main" id="{00000000-0008-0000-1800-00005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" name="Imagen 77">
          <a:extLst>
            <a:ext uri="{FF2B5EF4-FFF2-40B4-BE49-F238E27FC236}">
              <a16:creationId xmlns:a16="http://schemas.microsoft.com/office/drawing/2014/main" id="{00000000-0008-0000-1800-00005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" name="Imagen 78">
          <a:extLst>
            <a:ext uri="{FF2B5EF4-FFF2-40B4-BE49-F238E27FC236}">
              <a16:creationId xmlns:a16="http://schemas.microsoft.com/office/drawing/2014/main" id="{00000000-0008-0000-1800-00005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" name="Imagen 79">
          <a:extLst>
            <a:ext uri="{FF2B5EF4-FFF2-40B4-BE49-F238E27FC236}">
              <a16:creationId xmlns:a16="http://schemas.microsoft.com/office/drawing/2014/main" id="{00000000-0008-0000-1800-00006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" name="Imagen 80">
          <a:extLst>
            <a:ext uri="{FF2B5EF4-FFF2-40B4-BE49-F238E27FC236}">
              <a16:creationId xmlns:a16="http://schemas.microsoft.com/office/drawing/2014/main" id="{00000000-0008-0000-1800-00006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" name="Imagen 81">
          <a:extLst>
            <a:ext uri="{FF2B5EF4-FFF2-40B4-BE49-F238E27FC236}">
              <a16:creationId xmlns:a16="http://schemas.microsoft.com/office/drawing/2014/main" id="{00000000-0008-0000-1800-00006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" name="Imagen 82">
          <a:extLst>
            <a:ext uri="{FF2B5EF4-FFF2-40B4-BE49-F238E27FC236}">
              <a16:creationId xmlns:a16="http://schemas.microsoft.com/office/drawing/2014/main" id="{00000000-0008-0000-1800-00006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" name="Imagen 83">
          <a:extLst>
            <a:ext uri="{FF2B5EF4-FFF2-40B4-BE49-F238E27FC236}">
              <a16:creationId xmlns:a16="http://schemas.microsoft.com/office/drawing/2014/main" id="{00000000-0008-0000-1800-00006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" name="Imagen 84">
          <a:extLst>
            <a:ext uri="{FF2B5EF4-FFF2-40B4-BE49-F238E27FC236}">
              <a16:creationId xmlns:a16="http://schemas.microsoft.com/office/drawing/2014/main" id="{00000000-0008-0000-1800-00006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" name="Imagen 85">
          <a:extLst>
            <a:ext uri="{FF2B5EF4-FFF2-40B4-BE49-F238E27FC236}">
              <a16:creationId xmlns:a16="http://schemas.microsoft.com/office/drawing/2014/main" id="{00000000-0008-0000-1800-00006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" name="Imagen 86">
          <a:extLst>
            <a:ext uri="{FF2B5EF4-FFF2-40B4-BE49-F238E27FC236}">
              <a16:creationId xmlns:a16="http://schemas.microsoft.com/office/drawing/2014/main" id="{00000000-0008-0000-1800-00006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" name="Imagen 87">
          <a:extLst>
            <a:ext uri="{FF2B5EF4-FFF2-40B4-BE49-F238E27FC236}">
              <a16:creationId xmlns:a16="http://schemas.microsoft.com/office/drawing/2014/main" id="{00000000-0008-0000-1800-00006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" name="Imagen 88">
          <a:extLst>
            <a:ext uri="{FF2B5EF4-FFF2-40B4-BE49-F238E27FC236}">
              <a16:creationId xmlns:a16="http://schemas.microsoft.com/office/drawing/2014/main" id="{00000000-0008-0000-1800-00006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" name="Imagen 89">
          <a:extLst>
            <a:ext uri="{FF2B5EF4-FFF2-40B4-BE49-F238E27FC236}">
              <a16:creationId xmlns:a16="http://schemas.microsoft.com/office/drawing/2014/main" id="{00000000-0008-0000-1800-00006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" name="Imagen 90">
          <a:extLst>
            <a:ext uri="{FF2B5EF4-FFF2-40B4-BE49-F238E27FC236}">
              <a16:creationId xmlns:a16="http://schemas.microsoft.com/office/drawing/2014/main" id="{00000000-0008-0000-1800-00006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" name="Imagen 91">
          <a:extLst>
            <a:ext uri="{FF2B5EF4-FFF2-40B4-BE49-F238E27FC236}">
              <a16:creationId xmlns:a16="http://schemas.microsoft.com/office/drawing/2014/main" id="{00000000-0008-0000-1800-00006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" name="Imagen 92">
          <a:extLst>
            <a:ext uri="{FF2B5EF4-FFF2-40B4-BE49-F238E27FC236}">
              <a16:creationId xmlns:a16="http://schemas.microsoft.com/office/drawing/2014/main" id="{00000000-0008-0000-1800-00006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" name="Imagen 93">
          <a:extLst>
            <a:ext uri="{FF2B5EF4-FFF2-40B4-BE49-F238E27FC236}">
              <a16:creationId xmlns:a16="http://schemas.microsoft.com/office/drawing/2014/main" id="{00000000-0008-0000-1800-00006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" name="Imagen 94">
          <a:extLst>
            <a:ext uri="{FF2B5EF4-FFF2-40B4-BE49-F238E27FC236}">
              <a16:creationId xmlns:a16="http://schemas.microsoft.com/office/drawing/2014/main" id="{00000000-0008-0000-1800-00006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" name="Imagen 95">
          <a:extLst>
            <a:ext uri="{FF2B5EF4-FFF2-40B4-BE49-F238E27FC236}">
              <a16:creationId xmlns:a16="http://schemas.microsoft.com/office/drawing/2014/main" id="{00000000-0008-0000-1800-00007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" name="Imagen 96">
          <a:extLst>
            <a:ext uri="{FF2B5EF4-FFF2-40B4-BE49-F238E27FC236}">
              <a16:creationId xmlns:a16="http://schemas.microsoft.com/office/drawing/2014/main" id="{00000000-0008-0000-1800-00007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" name="Imagen 97">
          <a:extLst>
            <a:ext uri="{FF2B5EF4-FFF2-40B4-BE49-F238E27FC236}">
              <a16:creationId xmlns:a16="http://schemas.microsoft.com/office/drawing/2014/main" id="{00000000-0008-0000-1800-00007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" name="Imagen 98">
          <a:extLst>
            <a:ext uri="{FF2B5EF4-FFF2-40B4-BE49-F238E27FC236}">
              <a16:creationId xmlns:a16="http://schemas.microsoft.com/office/drawing/2014/main" id="{00000000-0008-0000-1800-00007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" name="Imagen 99">
          <a:extLst>
            <a:ext uri="{FF2B5EF4-FFF2-40B4-BE49-F238E27FC236}">
              <a16:creationId xmlns:a16="http://schemas.microsoft.com/office/drawing/2014/main" id="{00000000-0008-0000-1800-00007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" name="Imagen 100">
          <a:extLst>
            <a:ext uri="{FF2B5EF4-FFF2-40B4-BE49-F238E27FC236}">
              <a16:creationId xmlns:a16="http://schemas.microsoft.com/office/drawing/2014/main" id="{00000000-0008-0000-1800-00007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" name="Imagen 101">
          <a:extLst>
            <a:ext uri="{FF2B5EF4-FFF2-40B4-BE49-F238E27FC236}">
              <a16:creationId xmlns:a16="http://schemas.microsoft.com/office/drawing/2014/main" id="{00000000-0008-0000-1800-00007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" name="Imagen 102">
          <a:extLst>
            <a:ext uri="{FF2B5EF4-FFF2-40B4-BE49-F238E27FC236}">
              <a16:creationId xmlns:a16="http://schemas.microsoft.com/office/drawing/2014/main" id="{00000000-0008-0000-1800-00007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" name="Imagen 103">
          <a:extLst>
            <a:ext uri="{FF2B5EF4-FFF2-40B4-BE49-F238E27FC236}">
              <a16:creationId xmlns:a16="http://schemas.microsoft.com/office/drawing/2014/main" id="{00000000-0008-0000-1800-00007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" name="Imagen 104">
          <a:extLst>
            <a:ext uri="{FF2B5EF4-FFF2-40B4-BE49-F238E27FC236}">
              <a16:creationId xmlns:a16="http://schemas.microsoft.com/office/drawing/2014/main" id="{00000000-0008-0000-1800-00007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" name="Imagen 105">
          <a:extLst>
            <a:ext uri="{FF2B5EF4-FFF2-40B4-BE49-F238E27FC236}">
              <a16:creationId xmlns:a16="http://schemas.microsoft.com/office/drawing/2014/main" id="{00000000-0008-0000-1800-00007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" name="Imagen 106">
          <a:extLst>
            <a:ext uri="{FF2B5EF4-FFF2-40B4-BE49-F238E27FC236}">
              <a16:creationId xmlns:a16="http://schemas.microsoft.com/office/drawing/2014/main" id="{00000000-0008-0000-1800-00007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" name="Imagen 107">
          <a:extLst>
            <a:ext uri="{FF2B5EF4-FFF2-40B4-BE49-F238E27FC236}">
              <a16:creationId xmlns:a16="http://schemas.microsoft.com/office/drawing/2014/main" id="{00000000-0008-0000-1800-00007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" name="Imagen 108">
          <a:extLst>
            <a:ext uri="{FF2B5EF4-FFF2-40B4-BE49-F238E27FC236}">
              <a16:creationId xmlns:a16="http://schemas.microsoft.com/office/drawing/2014/main" id="{00000000-0008-0000-1800-00007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" name="Imagen 109">
          <a:extLst>
            <a:ext uri="{FF2B5EF4-FFF2-40B4-BE49-F238E27FC236}">
              <a16:creationId xmlns:a16="http://schemas.microsoft.com/office/drawing/2014/main" id="{00000000-0008-0000-1800-00007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" name="Imagen 110">
          <a:extLst>
            <a:ext uri="{FF2B5EF4-FFF2-40B4-BE49-F238E27FC236}">
              <a16:creationId xmlns:a16="http://schemas.microsoft.com/office/drawing/2014/main" id="{00000000-0008-0000-1800-00007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" name="Imagen 111">
          <a:extLst>
            <a:ext uri="{FF2B5EF4-FFF2-40B4-BE49-F238E27FC236}">
              <a16:creationId xmlns:a16="http://schemas.microsoft.com/office/drawing/2014/main" id="{00000000-0008-0000-1800-00008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" name="Imagen 112">
          <a:extLst>
            <a:ext uri="{FF2B5EF4-FFF2-40B4-BE49-F238E27FC236}">
              <a16:creationId xmlns:a16="http://schemas.microsoft.com/office/drawing/2014/main" id="{00000000-0008-0000-1800-00008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" name="Imagen 113">
          <a:extLst>
            <a:ext uri="{FF2B5EF4-FFF2-40B4-BE49-F238E27FC236}">
              <a16:creationId xmlns:a16="http://schemas.microsoft.com/office/drawing/2014/main" id="{00000000-0008-0000-1800-00008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" name="Imagen 114">
          <a:extLst>
            <a:ext uri="{FF2B5EF4-FFF2-40B4-BE49-F238E27FC236}">
              <a16:creationId xmlns:a16="http://schemas.microsoft.com/office/drawing/2014/main" id="{00000000-0008-0000-1800-00008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" name="Imagen 115">
          <a:extLst>
            <a:ext uri="{FF2B5EF4-FFF2-40B4-BE49-F238E27FC236}">
              <a16:creationId xmlns:a16="http://schemas.microsoft.com/office/drawing/2014/main" id="{00000000-0008-0000-1800-00008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" name="Imagen 116">
          <a:extLst>
            <a:ext uri="{FF2B5EF4-FFF2-40B4-BE49-F238E27FC236}">
              <a16:creationId xmlns:a16="http://schemas.microsoft.com/office/drawing/2014/main" id="{00000000-0008-0000-1800-00008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" name="Imagen 117">
          <a:extLst>
            <a:ext uri="{FF2B5EF4-FFF2-40B4-BE49-F238E27FC236}">
              <a16:creationId xmlns:a16="http://schemas.microsoft.com/office/drawing/2014/main" id="{00000000-0008-0000-1800-00008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" name="Imagen 118">
          <a:extLst>
            <a:ext uri="{FF2B5EF4-FFF2-40B4-BE49-F238E27FC236}">
              <a16:creationId xmlns:a16="http://schemas.microsoft.com/office/drawing/2014/main" id="{00000000-0008-0000-1800-00008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" name="Imagen 119">
          <a:extLst>
            <a:ext uri="{FF2B5EF4-FFF2-40B4-BE49-F238E27FC236}">
              <a16:creationId xmlns:a16="http://schemas.microsoft.com/office/drawing/2014/main" id="{00000000-0008-0000-1800-00008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" name="Imagen 120">
          <a:extLst>
            <a:ext uri="{FF2B5EF4-FFF2-40B4-BE49-F238E27FC236}">
              <a16:creationId xmlns:a16="http://schemas.microsoft.com/office/drawing/2014/main" id="{00000000-0008-0000-1800-00008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" name="Imagen 121">
          <a:extLst>
            <a:ext uri="{FF2B5EF4-FFF2-40B4-BE49-F238E27FC236}">
              <a16:creationId xmlns:a16="http://schemas.microsoft.com/office/drawing/2014/main" id="{00000000-0008-0000-1800-00008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" name="Imagen 122">
          <a:extLst>
            <a:ext uri="{FF2B5EF4-FFF2-40B4-BE49-F238E27FC236}">
              <a16:creationId xmlns:a16="http://schemas.microsoft.com/office/drawing/2014/main" id="{00000000-0008-0000-1800-00008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" name="Imagen 123">
          <a:extLst>
            <a:ext uri="{FF2B5EF4-FFF2-40B4-BE49-F238E27FC236}">
              <a16:creationId xmlns:a16="http://schemas.microsoft.com/office/drawing/2014/main" id="{00000000-0008-0000-1800-00008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" name="Imagen 124">
          <a:extLst>
            <a:ext uri="{FF2B5EF4-FFF2-40B4-BE49-F238E27FC236}">
              <a16:creationId xmlns:a16="http://schemas.microsoft.com/office/drawing/2014/main" id="{00000000-0008-0000-1800-00008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" name="Imagen 125">
          <a:extLst>
            <a:ext uri="{FF2B5EF4-FFF2-40B4-BE49-F238E27FC236}">
              <a16:creationId xmlns:a16="http://schemas.microsoft.com/office/drawing/2014/main" id="{00000000-0008-0000-1800-00008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" name="Imagen 126">
          <a:extLst>
            <a:ext uri="{FF2B5EF4-FFF2-40B4-BE49-F238E27FC236}">
              <a16:creationId xmlns:a16="http://schemas.microsoft.com/office/drawing/2014/main" id="{00000000-0008-0000-1800-00008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" name="Imagen 127">
          <a:extLst>
            <a:ext uri="{FF2B5EF4-FFF2-40B4-BE49-F238E27FC236}">
              <a16:creationId xmlns:a16="http://schemas.microsoft.com/office/drawing/2014/main" id="{00000000-0008-0000-1800-00009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" name="Imagen 128">
          <a:extLst>
            <a:ext uri="{FF2B5EF4-FFF2-40B4-BE49-F238E27FC236}">
              <a16:creationId xmlns:a16="http://schemas.microsoft.com/office/drawing/2014/main" id="{00000000-0008-0000-1800-00009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" name="Imagen 129">
          <a:extLst>
            <a:ext uri="{FF2B5EF4-FFF2-40B4-BE49-F238E27FC236}">
              <a16:creationId xmlns:a16="http://schemas.microsoft.com/office/drawing/2014/main" id="{00000000-0008-0000-1800-00009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" name="Imagen 130">
          <a:extLst>
            <a:ext uri="{FF2B5EF4-FFF2-40B4-BE49-F238E27FC236}">
              <a16:creationId xmlns:a16="http://schemas.microsoft.com/office/drawing/2014/main" id="{00000000-0008-0000-1800-00009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" name="Imagen 131">
          <a:extLst>
            <a:ext uri="{FF2B5EF4-FFF2-40B4-BE49-F238E27FC236}">
              <a16:creationId xmlns:a16="http://schemas.microsoft.com/office/drawing/2014/main" id="{00000000-0008-0000-1800-00009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" name="Imagen 132">
          <a:extLst>
            <a:ext uri="{FF2B5EF4-FFF2-40B4-BE49-F238E27FC236}">
              <a16:creationId xmlns:a16="http://schemas.microsoft.com/office/drawing/2014/main" id="{00000000-0008-0000-1800-00009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" name="Imagen 133">
          <a:extLst>
            <a:ext uri="{FF2B5EF4-FFF2-40B4-BE49-F238E27FC236}">
              <a16:creationId xmlns:a16="http://schemas.microsoft.com/office/drawing/2014/main" id="{00000000-0008-0000-1800-00009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" name="Imagen 134">
          <a:extLst>
            <a:ext uri="{FF2B5EF4-FFF2-40B4-BE49-F238E27FC236}">
              <a16:creationId xmlns:a16="http://schemas.microsoft.com/office/drawing/2014/main" id="{00000000-0008-0000-1800-00009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" name="Imagen 135">
          <a:extLst>
            <a:ext uri="{FF2B5EF4-FFF2-40B4-BE49-F238E27FC236}">
              <a16:creationId xmlns:a16="http://schemas.microsoft.com/office/drawing/2014/main" id="{00000000-0008-0000-1800-00009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" name="Imagen 136">
          <a:extLst>
            <a:ext uri="{FF2B5EF4-FFF2-40B4-BE49-F238E27FC236}">
              <a16:creationId xmlns:a16="http://schemas.microsoft.com/office/drawing/2014/main" id="{00000000-0008-0000-1800-00009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" name="Imagen 137">
          <a:extLst>
            <a:ext uri="{FF2B5EF4-FFF2-40B4-BE49-F238E27FC236}">
              <a16:creationId xmlns:a16="http://schemas.microsoft.com/office/drawing/2014/main" id="{00000000-0008-0000-1800-00009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" name="Imagen 138">
          <a:extLst>
            <a:ext uri="{FF2B5EF4-FFF2-40B4-BE49-F238E27FC236}">
              <a16:creationId xmlns:a16="http://schemas.microsoft.com/office/drawing/2014/main" id="{00000000-0008-0000-1800-00009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" name="Imagen 139">
          <a:extLst>
            <a:ext uri="{FF2B5EF4-FFF2-40B4-BE49-F238E27FC236}">
              <a16:creationId xmlns:a16="http://schemas.microsoft.com/office/drawing/2014/main" id="{00000000-0008-0000-1800-00009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" name="Imagen 140">
          <a:extLst>
            <a:ext uri="{FF2B5EF4-FFF2-40B4-BE49-F238E27FC236}">
              <a16:creationId xmlns:a16="http://schemas.microsoft.com/office/drawing/2014/main" id="{00000000-0008-0000-1800-00009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" name="Imagen 141">
          <a:extLst>
            <a:ext uri="{FF2B5EF4-FFF2-40B4-BE49-F238E27FC236}">
              <a16:creationId xmlns:a16="http://schemas.microsoft.com/office/drawing/2014/main" id="{00000000-0008-0000-1800-00009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" name="Imagen 142">
          <a:extLst>
            <a:ext uri="{FF2B5EF4-FFF2-40B4-BE49-F238E27FC236}">
              <a16:creationId xmlns:a16="http://schemas.microsoft.com/office/drawing/2014/main" id="{00000000-0008-0000-1800-00009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" name="Imagen 143">
          <a:extLst>
            <a:ext uri="{FF2B5EF4-FFF2-40B4-BE49-F238E27FC236}">
              <a16:creationId xmlns:a16="http://schemas.microsoft.com/office/drawing/2014/main" id="{00000000-0008-0000-1800-0000A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" name="Imagen 144">
          <a:extLst>
            <a:ext uri="{FF2B5EF4-FFF2-40B4-BE49-F238E27FC236}">
              <a16:creationId xmlns:a16="http://schemas.microsoft.com/office/drawing/2014/main" id="{00000000-0008-0000-1800-0000A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" name="Imagen 145">
          <a:extLst>
            <a:ext uri="{FF2B5EF4-FFF2-40B4-BE49-F238E27FC236}">
              <a16:creationId xmlns:a16="http://schemas.microsoft.com/office/drawing/2014/main" id="{00000000-0008-0000-1800-0000A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" name="Imagen 146">
          <a:extLst>
            <a:ext uri="{FF2B5EF4-FFF2-40B4-BE49-F238E27FC236}">
              <a16:creationId xmlns:a16="http://schemas.microsoft.com/office/drawing/2014/main" id="{00000000-0008-0000-1800-0000A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" name="Imagen 147">
          <a:extLst>
            <a:ext uri="{FF2B5EF4-FFF2-40B4-BE49-F238E27FC236}">
              <a16:creationId xmlns:a16="http://schemas.microsoft.com/office/drawing/2014/main" id="{00000000-0008-0000-1800-0000A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" name="Imagen 148">
          <a:extLst>
            <a:ext uri="{FF2B5EF4-FFF2-40B4-BE49-F238E27FC236}">
              <a16:creationId xmlns:a16="http://schemas.microsoft.com/office/drawing/2014/main" id="{00000000-0008-0000-1800-0000A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" name="Imagen 149">
          <a:extLst>
            <a:ext uri="{FF2B5EF4-FFF2-40B4-BE49-F238E27FC236}">
              <a16:creationId xmlns:a16="http://schemas.microsoft.com/office/drawing/2014/main" id="{00000000-0008-0000-1800-0000A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" name="Imagen 150">
          <a:extLst>
            <a:ext uri="{FF2B5EF4-FFF2-40B4-BE49-F238E27FC236}">
              <a16:creationId xmlns:a16="http://schemas.microsoft.com/office/drawing/2014/main" id="{00000000-0008-0000-1800-0000A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" name="Imagen 151">
          <a:extLst>
            <a:ext uri="{FF2B5EF4-FFF2-40B4-BE49-F238E27FC236}">
              <a16:creationId xmlns:a16="http://schemas.microsoft.com/office/drawing/2014/main" id="{00000000-0008-0000-1800-0000A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" name="Imagen 152">
          <a:extLst>
            <a:ext uri="{FF2B5EF4-FFF2-40B4-BE49-F238E27FC236}">
              <a16:creationId xmlns:a16="http://schemas.microsoft.com/office/drawing/2014/main" id="{00000000-0008-0000-1800-0000A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" name="Imagen 153">
          <a:extLst>
            <a:ext uri="{FF2B5EF4-FFF2-40B4-BE49-F238E27FC236}">
              <a16:creationId xmlns:a16="http://schemas.microsoft.com/office/drawing/2014/main" id="{00000000-0008-0000-1800-0000A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" name="Imagen 154">
          <a:extLst>
            <a:ext uri="{FF2B5EF4-FFF2-40B4-BE49-F238E27FC236}">
              <a16:creationId xmlns:a16="http://schemas.microsoft.com/office/drawing/2014/main" id="{00000000-0008-0000-1800-0000A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" name="Imagen 155">
          <a:extLst>
            <a:ext uri="{FF2B5EF4-FFF2-40B4-BE49-F238E27FC236}">
              <a16:creationId xmlns:a16="http://schemas.microsoft.com/office/drawing/2014/main" id="{00000000-0008-0000-1800-0000A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" name="Imagen 156">
          <a:extLst>
            <a:ext uri="{FF2B5EF4-FFF2-40B4-BE49-F238E27FC236}">
              <a16:creationId xmlns:a16="http://schemas.microsoft.com/office/drawing/2014/main" id="{00000000-0008-0000-1800-0000A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" name="Imagen 157">
          <a:extLst>
            <a:ext uri="{FF2B5EF4-FFF2-40B4-BE49-F238E27FC236}">
              <a16:creationId xmlns:a16="http://schemas.microsoft.com/office/drawing/2014/main" id="{00000000-0008-0000-1800-0000A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" name="Imagen 158">
          <a:extLst>
            <a:ext uri="{FF2B5EF4-FFF2-40B4-BE49-F238E27FC236}">
              <a16:creationId xmlns:a16="http://schemas.microsoft.com/office/drawing/2014/main" id="{00000000-0008-0000-1800-0000A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" name="Imagen 159">
          <a:extLst>
            <a:ext uri="{FF2B5EF4-FFF2-40B4-BE49-F238E27FC236}">
              <a16:creationId xmlns:a16="http://schemas.microsoft.com/office/drawing/2014/main" id="{00000000-0008-0000-1800-0000B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" name="Imagen 160">
          <a:extLst>
            <a:ext uri="{FF2B5EF4-FFF2-40B4-BE49-F238E27FC236}">
              <a16:creationId xmlns:a16="http://schemas.microsoft.com/office/drawing/2014/main" id="{00000000-0008-0000-1800-0000B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" name="Imagen 161">
          <a:extLst>
            <a:ext uri="{FF2B5EF4-FFF2-40B4-BE49-F238E27FC236}">
              <a16:creationId xmlns:a16="http://schemas.microsoft.com/office/drawing/2014/main" id="{00000000-0008-0000-1800-0000B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" name="Imagen 162">
          <a:extLst>
            <a:ext uri="{FF2B5EF4-FFF2-40B4-BE49-F238E27FC236}">
              <a16:creationId xmlns:a16="http://schemas.microsoft.com/office/drawing/2014/main" id="{00000000-0008-0000-1800-0000B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" name="Imagen 163">
          <a:extLst>
            <a:ext uri="{FF2B5EF4-FFF2-40B4-BE49-F238E27FC236}">
              <a16:creationId xmlns:a16="http://schemas.microsoft.com/office/drawing/2014/main" id="{00000000-0008-0000-1800-0000B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" name="Imagen 164">
          <a:extLst>
            <a:ext uri="{FF2B5EF4-FFF2-40B4-BE49-F238E27FC236}">
              <a16:creationId xmlns:a16="http://schemas.microsoft.com/office/drawing/2014/main" id="{00000000-0008-0000-1800-0000B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" name="Imagen 165">
          <a:extLst>
            <a:ext uri="{FF2B5EF4-FFF2-40B4-BE49-F238E27FC236}">
              <a16:creationId xmlns:a16="http://schemas.microsoft.com/office/drawing/2014/main" id="{00000000-0008-0000-1800-0000B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" name="Imagen 166">
          <a:extLst>
            <a:ext uri="{FF2B5EF4-FFF2-40B4-BE49-F238E27FC236}">
              <a16:creationId xmlns:a16="http://schemas.microsoft.com/office/drawing/2014/main" id="{00000000-0008-0000-1800-0000B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" name="Imagen 167">
          <a:extLst>
            <a:ext uri="{FF2B5EF4-FFF2-40B4-BE49-F238E27FC236}">
              <a16:creationId xmlns:a16="http://schemas.microsoft.com/office/drawing/2014/main" id="{00000000-0008-0000-1800-0000B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" name="Imagen 168">
          <a:extLst>
            <a:ext uri="{FF2B5EF4-FFF2-40B4-BE49-F238E27FC236}">
              <a16:creationId xmlns:a16="http://schemas.microsoft.com/office/drawing/2014/main" id="{00000000-0008-0000-1800-0000B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" name="Imagen 169">
          <a:extLst>
            <a:ext uri="{FF2B5EF4-FFF2-40B4-BE49-F238E27FC236}">
              <a16:creationId xmlns:a16="http://schemas.microsoft.com/office/drawing/2014/main" id="{00000000-0008-0000-1800-0000B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" name="Imagen 170">
          <a:extLst>
            <a:ext uri="{FF2B5EF4-FFF2-40B4-BE49-F238E27FC236}">
              <a16:creationId xmlns:a16="http://schemas.microsoft.com/office/drawing/2014/main" id="{00000000-0008-0000-1800-0000B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" name="Imagen 171">
          <a:extLst>
            <a:ext uri="{FF2B5EF4-FFF2-40B4-BE49-F238E27FC236}">
              <a16:creationId xmlns:a16="http://schemas.microsoft.com/office/drawing/2014/main" id="{00000000-0008-0000-1800-0000B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" name="Imagen 172">
          <a:extLst>
            <a:ext uri="{FF2B5EF4-FFF2-40B4-BE49-F238E27FC236}">
              <a16:creationId xmlns:a16="http://schemas.microsoft.com/office/drawing/2014/main" id="{00000000-0008-0000-1800-0000B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" name="Imagen 173">
          <a:extLst>
            <a:ext uri="{FF2B5EF4-FFF2-40B4-BE49-F238E27FC236}">
              <a16:creationId xmlns:a16="http://schemas.microsoft.com/office/drawing/2014/main" id="{00000000-0008-0000-1800-0000B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" name="Imagen 174">
          <a:extLst>
            <a:ext uri="{FF2B5EF4-FFF2-40B4-BE49-F238E27FC236}">
              <a16:creationId xmlns:a16="http://schemas.microsoft.com/office/drawing/2014/main" id="{00000000-0008-0000-1800-0000B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" name="Imagen 175">
          <a:extLst>
            <a:ext uri="{FF2B5EF4-FFF2-40B4-BE49-F238E27FC236}">
              <a16:creationId xmlns:a16="http://schemas.microsoft.com/office/drawing/2014/main" id="{00000000-0008-0000-1800-0000C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" name="Imagen 176">
          <a:extLst>
            <a:ext uri="{FF2B5EF4-FFF2-40B4-BE49-F238E27FC236}">
              <a16:creationId xmlns:a16="http://schemas.microsoft.com/office/drawing/2014/main" id="{00000000-0008-0000-1800-0000C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" name="Imagen 177">
          <a:extLst>
            <a:ext uri="{FF2B5EF4-FFF2-40B4-BE49-F238E27FC236}">
              <a16:creationId xmlns:a16="http://schemas.microsoft.com/office/drawing/2014/main" id="{00000000-0008-0000-1800-0000C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" name="Imagen 178">
          <a:extLst>
            <a:ext uri="{FF2B5EF4-FFF2-40B4-BE49-F238E27FC236}">
              <a16:creationId xmlns:a16="http://schemas.microsoft.com/office/drawing/2014/main" id="{00000000-0008-0000-1800-0000C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" name="Imagen 179">
          <a:extLst>
            <a:ext uri="{FF2B5EF4-FFF2-40B4-BE49-F238E27FC236}">
              <a16:creationId xmlns:a16="http://schemas.microsoft.com/office/drawing/2014/main" id="{00000000-0008-0000-1800-0000C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" name="Imagen 180">
          <a:extLst>
            <a:ext uri="{FF2B5EF4-FFF2-40B4-BE49-F238E27FC236}">
              <a16:creationId xmlns:a16="http://schemas.microsoft.com/office/drawing/2014/main" id="{00000000-0008-0000-1800-0000C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" name="Imagen 181">
          <a:extLst>
            <a:ext uri="{FF2B5EF4-FFF2-40B4-BE49-F238E27FC236}">
              <a16:creationId xmlns:a16="http://schemas.microsoft.com/office/drawing/2014/main" id="{00000000-0008-0000-1800-0000C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" name="Imagen 182">
          <a:extLst>
            <a:ext uri="{FF2B5EF4-FFF2-40B4-BE49-F238E27FC236}">
              <a16:creationId xmlns:a16="http://schemas.microsoft.com/office/drawing/2014/main" id="{00000000-0008-0000-1800-0000C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" name="Imagen 183">
          <a:extLst>
            <a:ext uri="{FF2B5EF4-FFF2-40B4-BE49-F238E27FC236}">
              <a16:creationId xmlns:a16="http://schemas.microsoft.com/office/drawing/2014/main" id="{00000000-0008-0000-1800-0000C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" name="Imagen 184">
          <a:extLst>
            <a:ext uri="{FF2B5EF4-FFF2-40B4-BE49-F238E27FC236}">
              <a16:creationId xmlns:a16="http://schemas.microsoft.com/office/drawing/2014/main" id="{00000000-0008-0000-1800-0000C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" name="Imagen 185">
          <a:extLst>
            <a:ext uri="{FF2B5EF4-FFF2-40B4-BE49-F238E27FC236}">
              <a16:creationId xmlns:a16="http://schemas.microsoft.com/office/drawing/2014/main" id="{00000000-0008-0000-1800-0000C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" name="Imagen 186">
          <a:extLst>
            <a:ext uri="{FF2B5EF4-FFF2-40B4-BE49-F238E27FC236}">
              <a16:creationId xmlns:a16="http://schemas.microsoft.com/office/drawing/2014/main" id="{00000000-0008-0000-1800-0000C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" name="Imagen 187">
          <a:extLst>
            <a:ext uri="{FF2B5EF4-FFF2-40B4-BE49-F238E27FC236}">
              <a16:creationId xmlns:a16="http://schemas.microsoft.com/office/drawing/2014/main" id="{00000000-0008-0000-1800-0000C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" name="Imagen 188">
          <a:extLst>
            <a:ext uri="{FF2B5EF4-FFF2-40B4-BE49-F238E27FC236}">
              <a16:creationId xmlns:a16="http://schemas.microsoft.com/office/drawing/2014/main" id="{00000000-0008-0000-1800-0000C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" name="Imagen 189">
          <a:extLst>
            <a:ext uri="{FF2B5EF4-FFF2-40B4-BE49-F238E27FC236}">
              <a16:creationId xmlns:a16="http://schemas.microsoft.com/office/drawing/2014/main" id="{00000000-0008-0000-1800-0000C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" name="Imagen 190">
          <a:extLst>
            <a:ext uri="{FF2B5EF4-FFF2-40B4-BE49-F238E27FC236}">
              <a16:creationId xmlns:a16="http://schemas.microsoft.com/office/drawing/2014/main" id="{00000000-0008-0000-1800-0000C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" name="Imagen 191">
          <a:extLst>
            <a:ext uri="{FF2B5EF4-FFF2-40B4-BE49-F238E27FC236}">
              <a16:creationId xmlns:a16="http://schemas.microsoft.com/office/drawing/2014/main" id="{00000000-0008-0000-1800-0000D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" name="Imagen 192">
          <a:extLst>
            <a:ext uri="{FF2B5EF4-FFF2-40B4-BE49-F238E27FC236}">
              <a16:creationId xmlns:a16="http://schemas.microsoft.com/office/drawing/2014/main" id="{00000000-0008-0000-1800-0000D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" name="Imagen 193">
          <a:extLst>
            <a:ext uri="{FF2B5EF4-FFF2-40B4-BE49-F238E27FC236}">
              <a16:creationId xmlns:a16="http://schemas.microsoft.com/office/drawing/2014/main" id="{00000000-0008-0000-1800-0000D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" name="Imagen 194">
          <a:extLst>
            <a:ext uri="{FF2B5EF4-FFF2-40B4-BE49-F238E27FC236}">
              <a16:creationId xmlns:a16="http://schemas.microsoft.com/office/drawing/2014/main" id="{00000000-0008-0000-1800-0000D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" name="Imagen 195">
          <a:extLst>
            <a:ext uri="{FF2B5EF4-FFF2-40B4-BE49-F238E27FC236}">
              <a16:creationId xmlns:a16="http://schemas.microsoft.com/office/drawing/2014/main" id="{00000000-0008-0000-1800-0000D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" name="Imagen 196">
          <a:extLst>
            <a:ext uri="{FF2B5EF4-FFF2-40B4-BE49-F238E27FC236}">
              <a16:creationId xmlns:a16="http://schemas.microsoft.com/office/drawing/2014/main" id="{00000000-0008-0000-1800-0000D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" name="Imagen 197">
          <a:extLst>
            <a:ext uri="{FF2B5EF4-FFF2-40B4-BE49-F238E27FC236}">
              <a16:creationId xmlns:a16="http://schemas.microsoft.com/office/drawing/2014/main" id="{00000000-0008-0000-1800-0000D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" name="Imagen 198">
          <a:extLst>
            <a:ext uri="{FF2B5EF4-FFF2-40B4-BE49-F238E27FC236}">
              <a16:creationId xmlns:a16="http://schemas.microsoft.com/office/drawing/2014/main" id="{00000000-0008-0000-1800-0000D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" name="Imagen 199">
          <a:extLst>
            <a:ext uri="{FF2B5EF4-FFF2-40B4-BE49-F238E27FC236}">
              <a16:creationId xmlns:a16="http://schemas.microsoft.com/office/drawing/2014/main" id="{00000000-0008-0000-1800-0000D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" name="Imagen 200">
          <a:extLst>
            <a:ext uri="{FF2B5EF4-FFF2-40B4-BE49-F238E27FC236}">
              <a16:creationId xmlns:a16="http://schemas.microsoft.com/office/drawing/2014/main" id="{00000000-0008-0000-1800-0000D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" name="Imagen 201">
          <a:extLst>
            <a:ext uri="{FF2B5EF4-FFF2-40B4-BE49-F238E27FC236}">
              <a16:creationId xmlns:a16="http://schemas.microsoft.com/office/drawing/2014/main" id="{00000000-0008-0000-1800-0000D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" name="Imagen 202">
          <a:extLst>
            <a:ext uri="{FF2B5EF4-FFF2-40B4-BE49-F238E27FC236}">
              <a16:creationId xmlns:a16="http://schemas.microsoft.com/office/drawing/2014/main" id="{00000000-0008-0000-1800-0000D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" name="Imagen 203">
          <a:extLst>
            <a:ext uri="{FF2B5EF4-FFF2-40B4-BE49-F238E27FC236}">
              <a16:creationId xmlns:a16="http://schemas.microsoft.com/office/drawing/2014/main" id="{00000000-0008-0000-1800-0000D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" name="Imagen 204">
          <a:extLst>
            <a:ext uri="{FF2B5EF4-FFF2-40B4-BE49-F238E27FC236}">
              <a16:creationId xmlns:a16="http://schemas.microsoft.com/office/drawing/2014/main" id="{00000000-0008-0000-1800-0000D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" name="Imagen 205">
          <a:extLst>
            <a:ext uri="{FF2B5EF4-FFF2-40B4-BE49-F238E27FC236}">
              <a16:creationId xmlns:a16="http://schemas.microsoft.com/office/drawing/2014/main" id="{00000000-0008-0000-1800-0000D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" name="Imagen 206">
          <a:extLst>
            <a:ext uri="{FF2B5EF4-FFF2-40B4-BE49-F238E27FC236}">
              <a16:creationId xmlns:a16="http://schemas.microsoft.com/office/drawing/2014/main" id="{00000000-0008-0000-1800-0000D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" name="Imagen 207">
          <a:extLst>
            <a:ext uri="{FF2B5EF4-FFF2-40B4-BE49-F238E27FC236}">
              <a16:creationId xmlns:a16="http://schemas.microsoft.com/office/drawing/2014/main" id="{00000000-0008-0000-1800-0000E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" name="Imagen 208">
          <a:extLst>
            <a:ext uri="{FF2B5EF4-FFF2-40B4-BE49-F238E27FC236}">
              <a16:creationId xmlns:a16="http://schemas.microsoft.com/office/drawing/2014/main" id="{00000000-0008-0000-1800-0000E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" name="Imagen 209">
          <a:extLst>
            <a:ext uri="{FF2B5EF4-FFF2-40B4-BE49-F238E27FC236}">
              <a16:creationId xmlns:a16="http://schemas.microsoft.com/office/drawing/2014/main" id="{00000000-0008-0000-1800-0000E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" name="Imagen 210">
          <a:extLst>
            <a:ext uri="{FF2B5EF4-FFF2-40B4-BE49-F238E27FC236}">
              <a16:creationId xmlns:a16="http://schemas.microsoft.com/office/drawing/2014/main" id="{00000000-0008-0000-1800-0000E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" name="Imagen 211">
          <a:extLst>
            <a:ext uri="{FF2B5EF4-FFF2-40B4-BE49-F238E27FC236}">
              <a16:creationId xmlns:a16="http://schemas.microsoft.com/office/drawing/2014/main" id="{00000000-0008-0000-1800-0000E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" name="Imagen 212">
          <a:extLst>
            <a:ext uri="{FF2B5EF4-FFF2-40B4-BE49-F238E27FC236}">
              <a16:creationId xmlns:a16="http://schemas.microsoft.com/office/drawing/2014/main" id="{00000000-0008-0000-1800-0000E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" name="Imagen 213">
          <a:extLst>
            <a:ext uri="{FF2B5EF4-FFF2-40B4-BE49-F238E27FC236}">
              <a16:creationId xmlns:a16="http://schemas.microsoft.com/office/drawing/2014/main" id="{00000000-0008-0000-1800-0000E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" name="Imagen 214">
          <a:extLst>
            <a:ext uri="{FF2B5EF4-FFF2-40B4-BE49-F238E27FC236}">
              <a16:creationId xmlns:a16="http://schemas.microsoft.com/office/drawing/2014/main" id="{00000000-0008-0000-1800-0000E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" name="Imagen 215">
          <a:extLst>
            <a:ext uri="{FF2B5EF4-FFF2-40B4-BE49-F238E27FC236}">
              <a16:creationId xmlns:a16="http://schemas.microsoft.com/office/drawing/2014/main" id="{00000000-0008-0000-1800-0000E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" name="Imagen 216">
          <a:extLst>
            <a:ext uri="{FF2B5EF4-FFF2-40B4-BE49-F238E27FC236}">
              <a16:creationId xmlns:a16="http://schemas.microsoft.com/office/drawing/2014/main" id="{00000000-0008-0000-1800-0000E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" name="Imagen 217">
          <a:extLst>
            <a:ext uri="{FF2B5EF4-FFF2-40B4-BE49-F238E27FC236}">
              <a16:creationId xmlns:a16="http://schemas.microsoft.com/office/drawing/2014/main" id="{00000000-0008-0000-1800-0000E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" name="Imagen 218">
          <a:extLst>
            <a:ext uri="{FF2B5EF4-FFF2-40B4-BE49-F238E27FC236}">
              <a16:creationId xmlns:a16="http://schemas.microsoft.com/office/drawing/2014/main" id="{00000000-0008-0000-1800-0000E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" name="Imagen 219">
          <a:extLst>
            <a:ext uri="{FF2B5EF4-FFF2-40B4-BE49-F238E27FC236}">
              <a16:creationId xmlns:a16="http://schemas.microsoft.com/office/drawing/2014/main" id="{00000000-0008-0000-1800-0000E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" name="Imagen 220">
          <a:extLst>
            <a:ext uri="{FF2B5EF4-FFF2-40B4-BE49-F238E27FC236}">
              <a16:creationId xmlns:a16="http://schemas.microsoft.com/office/drawing/2014/main" id="{00000000-0008-0000-1800-0000E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" name="Imagen 221">
          <a:extLst>
            <a:ext uri="{FF2B5EF4-FFF2-40B4-BE49-F238E27FC236}">
              <a16:creationId xmlns:a16="http://schemas.microsoft.com/office/drawing/2014/main" id="{00000000-0008-0000-1800-0000E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" name="Imagen 222">
          <a:extLst>
            <a:ext uri="{FF2B5EF4-FFF2-40B4-BE49-F238E27FC236}">
              <a16:creationId xmlns:a16="http://schemas.microsoft.com/office/drawing/2014/main" id="{00000000-0008-0000-1800-0000E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" name="Imagen 223">
          <a:extLst>
            <a:ext uri="{FF2B5EF4-FFF2-40B4-BE49-F238E27FC236}">
              <a16:creationId xmlns:a16="http://schemas.microsoft.com/office/drawing/2014/main" id="{00000000-0008-0000-1800-0000F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" name="Imagen 224">
          <a:extLst>
            <a:ext uri="{FF2B5EF4-FFF2-40B4-BE49-F238E27FC236}">
              <a16:creationId xmlns:a16="http://schemas.microsoft.com/office/drawing/2014/main" id="{00000000-0008-0000-1800-0000F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" name="Imagen 225">
          <a:extLst>
            <a:ext uri="{FF2B5EF4-FFF2-40B4-BE49-F238E27FC236}">
              <a16:creationId xmlns:a16="http://schemas.microsoft.com/office/drawing/2014/main" id="{00000000-0008-0000-1800-0000F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" name="Imagen 226">
          <a:extLst>
            <a:ext uri="{FF2B5EF4-FFF2-40B4-BE49-F238E27FC236}">
              <a16:creationId xmlns:a16="http://schemas.microsoft.com/office/drawing/2014/main" id="{00000000-0008-0000-1800-0000F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" name="Imagen 227">
          <a:extLst>
            <a:ext uri="{FF2B5EF4-FFF2-40B4-BE49-F238E27FC236}">
              <a16:creationId xmlns:a16="http://schemas.microsoft.com/office/drawing/2014/main" id="{00000000-0008-0000-1800-0000F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" name="Imagen 228">
          <a:extLst>
            <a:ext uri="{FF2B5EF4-FFF2-40B4-BE49-F238E27FC236}">
              <a16:creationId xmlns:a16="http://schemas.microsoft.com/office/drawing/2014/main" id="{00000000-0008-0000-1800-0000F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" name="Imagen 229">
          <a:extLst>
            <a:ext uri="{FF2B5EF4-FFF2-40B4-BE49-F238E27FC236}">
              <a16:creationId xmlns:a16="http://schemas.microsoft.com/office/drawing/2014/main" id="{00000000-0008-0000-1800-0000F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" name="Imagen 230">
          <a:extLst>
            <a:ext uri="{FF2B5EF4-FFF2-40B4-BE49-F238E27FC236}">
              <a16:creationId xmlns:a16="http://schemas.microsoft.com/office/drawing/2014/main" id="{00000000-0008-0000-1800-0000F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" name="Imagen 231">
          <a:extLst>
            <a:ext uri="{FF2B5EF4-FFF2-40B4-BE49-F238E27FC236}">
              <a16:creationId xmlns:a16="http://schemas.microsoft.com/office/drawing/2014/main" id="{00000000-0008-0000-1800-0000F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" name="Imagen 232">
          <a:extLst>
            <a:ext uri="{FF2B5EF4-FFF2-40B4-BE49-F238E27FC236}">
              <a16:creationId xmlns:a16="http://schemas.microsoft.com/office/drawing/2014/main" id="{00000000-0008-0000-1800-0000F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" name="Imagen 233">
          <a:extLst>
            <a:ext uri="{FF2B5EF4-FFF2-40B4-BE49-F238E27FC236}">
              <a16:creationId xmlns:a16="http://schemas.microsoft.com/office/drawing/2014/main" id="{00000000-0008-0000-1800-0000F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" name="Imagen 234">
          <a:extLst>
            <a:ext uri="{FF2B5EF4-FFF2-40B4-BE49-F238E27FC236}">
              <a16:creationId xmlns:a16="http://schemas.microsoft.com/office/drawing/2014/main" id="{00000000-0008-0000-1800-0000F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" name="Imagen 235">
          <a:extLst>
            <a:ext uri="{FF2B5EF4-FFF2-40B4-BE49-F238E27FC236}">
              <a16:creationId xmlns:a16="http://schemas.microsoft.com/office/drawing/2014/main" id="{00000000-0008-0000-1800-0000F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" name="Imagen 236">
          <a:extLst>
            <a:ext uri="{FF2B5EF4-FFF2-40B4-BE49-F238E27FC236}">
              <a16:creationId xmlns:a16="http://schemas.microsoft.com/office/drawing/2014/main" id="{00000000-0008-0000-1800-0000F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" name="Imagen 237">
          <a:extLst>
            <a:ext uri="{FF2B5EF4-FFF2-40B4-BE49-F238E27FC236}">
              <a16:creationId xmlns:a16="http://schemas.microsoft.com/office/drawing/2014/main" id="{00000000-0008-0000-1800-0000F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" name="Imagen 238">
          <a:extLst>
            <a:ext uri="{FF2B5EF4-FFF2-40B4-BE49-F238E27FC236}">
              <a16:creationId xmlns:a16="http://schemas.microsoft.com/office/drawing/2014/main" id="{00000000-0008-0000-1800-0000F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" name="Imagen 239">
          <a:extLst>
            <a:ext uri="{FF2B5EF4-FFF2-40B4-BE49-F238E27FC236}">
              <a16:creationId xmlns:a16="http://schemas.microsoft.com/office/drawing/2014/main" id="{00000000-0008-0000-1800-00000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" name="Imagen 240">
          <a:extLst>
            <a:ext uri="{FF2B5EF4-FFF2-40B4-BE49-F238E27FC236}">
              <a16:creationId xmlns:a16="http://schemas.microsoft.com/office/drawing/2014/main" id="{00000000-0008-0000-1800-00000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" name="Imagen 241">
          <a:extLst>
            <a:ext uri="{FF2B5EF4-FFF2-40B4-BE49-F238E27FC236}">
              <a16:creationId xmlns:a16="http://schemas.microsoft.com/office/drawing/2014/main" id="{00000000-0008-0000-1800-00000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" name="Imagen 242">
          <a:extLst>
            <a:ext uri="{FF2B5EF4-FFF2-40B4-BE49-F238E27FC236}">
              <a16:creationId xmlns:a16="http://schemas.microsoft.com/office/drawing/2014/main" id="{00000000-0008-0000-1800-00000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" name="Imagen 243">
          <a:extLst>
            <a:ext uri="{FF2B5EF4-FFF2-40B4-BE49-F238E27FC236}">
              <a16:creationId xmlns:a16="http://schemas.microsoft.com/office/drawing/2014/main" id="{00000000-0008-0000-1800-00000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" name="Imagen 244">
          <a:extLst>
            <a:ext uri="{FF2B5EF4-FFF2-40B4-BE49-F238E27FC236}">
              <a16:creationId xmlns:a16="http://schemas.microsoft.com/office/drawing/2014/main" id="{00000000-0008-0000-1800-00000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" name="Imagen 245">
          <a:extLst>
            <a:ext uri="{FF2B5EF4-FFF2-40B4-BE49-F238E27FC236}">
              <a16:creationId xmlns:a16="http://schemas.microsoft.com/office/drawing/2014/main" id="{00000000-0008-0000-1800-00000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" name="Imagen 246">
          <a:extLst>
            <a:ext uri="{FF2B5EF4-FFF2-40B4-BE49-F238E27FC236}">
              <a16:creationId xmlns:a16="http://schemas.microsoft.com/office/drawing/2014/main" id="{00000000-0008-0000-1800-00000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" name="Imagen 247">
          <a:extLst>
            <a:ext uri="{FF2B5EF4-FFF2-40B4-BE49-F238E27FC236}">
              <a16:creationId xmlns:a16="http://schemas.microsoft.com/office/drawing/2014/main" id="{00000000-0008-0000-1800-00000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" name="Imagen 248">
          <a:extLst>
            <a:ext uri="{FF2B5EF4-FFF2-40B4-BE49-F238E27FC236}">
              <a16:creationId xmlns:a16="http://schemas.microsoft.com/office/drawing/2014/main" id="{00000000-0008-0000-1800-00000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" name="Imagen 249">
          <a:extLst>
            <a:ext uri="{FF2B5EF4-FFF2-40B4-BE49-F238E27FC236}">
              <a16:creationId xmlns:a16="http://schemas.microsoft.com/office/drawing/2014/main" id="{00000000-0008-0000-1800-00000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" name="Imagen 250">
          <a:extLst>
            <a:ext uri="{FF2B5EF4-FFF2-40B4-BE49-F238E27FC236}">
              <a16:creationId xmlns:a16="http://schemas.microsoft.com/office/drawing/2014/main" id="{00000000-0008-0000-1800-00000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" name="Imagen 251">
          <a:extLst>
            <a:ext uri="{FF2B5EF4-FFF2-40B4-BE49-F238E27FC236}">
              <a16:creationId xmlns:a16="http://schemas.microsoft.com/office/drawing/2014/main" id="{00000000-0008-0000-1800-00000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" name="Imagen 252">
          <a:extLst>
            <a:ext uri="{FF2B5EF4-FFF2-40B4-BE49-F238E27FC236}">
              <a16:creationId xmlns:a16="http://schemas.microsoft.com/office/drawing/2014/main" id="{00000000-0008-0000-1800-00000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" name="Imagen 253">
          <a:extLst>
            <a:ext uri="{FF2B5EF4-FFF2-40B4-BE49-F238E27FC236}">
              <a16:creationId xmlns:a16="http://schemas.microsoft.com/office/drawing/2014/main" id="{00000000-0008-0000-1800-00000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" name="Imagen 254">
          <a:extLst>
            <a:ext uri="{FF2B5EF4-FFF2-40B4-BE49-F238E27FC236}">
              <a16:creationId xmlns:a16="http://schemas.microsoft.com/office/drawing/2014/main" id="{00000000-0008-0000-1800-00000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" name="Imagen 255">
          <a:extLst>
            <a:ext uri="{FF2B5EF4-FFF2-40B4-BE49-F238E27FC236}">
              <a16:creationId xmlns:a16="http://schemas.microsoft.com/office/drawing/2014/main" id="{00000000-0008-0000-1800-00001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" name="Imagen 256">
          <a:extLst>
            <a:ext uri="{FF2B5EF4-FFF2-40B4-BE49-F238E27FC236}">
              <a16:creationId xmlns:a16="http://schemas.microsoft.com/office/drawing/2014/main" id="{00000000-0008-0000-1800-00001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" name="Imagen 257">
          <a:extLst>
            <a:ext uri="{FF2B5EF4-FFF2-40B4-BE49-F238E27FC236}">
              <a16:creationId xmlns:a16="http://schemas.microsoft.com/office/drawing/2014/main" id="{00000000-0008-0000-1800-00001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" name="Imagen 258">
          <a:extLst>
            <a:ext uri="{FF2B5EF4-FFF2-40B4-BE49-F238E27FC236}">
              <a16:creationId xmlns:a16="http://schemas.microsoft.com/office/drawing/2014/main" id="{00000000-0008-0000-1800-00001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" name="Imagen 259">
          <a:extLst>
            <a:ext uri="{FF2B5EF4-FFF2-40B4-BE49-F238E27FC236}">
              <a16:creationId xmlns:a16="http://schemas.microsoft.com/office/drawing/2014/main" id="{00000000-0008-0000-1800-00001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" name="Imagen 260">
          <a:extLst>
            <a:ext uri="{FF2B5EF4-FFF2-40B4-BE49-F238E27FC236}">
              <a16:creationId xmlns:a16="http://schemas.microsoft.com/office/drawing/2014/main" id="{00000000-0008-0000-1800-00001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" name="Imagen 261">
          <a:extLst>
            <a:ext uri="{FF2B5EF4-FFF2-40B4-BE49-F238E27FC236}">
              <a16:creationId xmlns:a16="http://schemas.microsoft.com/office/drawing/2014/main" id="{00000000-0008-0000-1800-00001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" name="Imagen 262">
          <a:extLst>
            <a:ext uri="{FF2B5EF4-FFF2-40B4-BE49-F238E27FC236}">
              <a16:creationId xmlns:a16="http://schemas.microsoft.com/office/drawing/2014/main" id="{00000000-0008-0000-1800-00001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" name="Imagen 263">
          <a:extLst>
            <a:ext uri="{FF2B5EF4-FFF2-40B4-BE49-F238E27FC236}">
              <a16:creationId xmlns:a16="http://schemas.microsoft.com/office/drawing/2014/main" id="{00000000-0008-0000-1800-00001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" name="Imagen 264">
          <a:extLst>
            <a:ext uri="{FF2B5EF4-FFF2-40B4-BE49-F238E27FC236}">
              <a16:creationId xmlns:a16="http://schemas.microsoft.com/office/drawing/2014/main" id="{00000000-0008-0000-1800-00001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" name="Imagen 265">
          <a:extLst>
            <a:ext uri="{FF2B5EF4-FFF2-40B4-BE49-F238E27FC236}">
              <a16:creationId xmlns:a16="http://schemas.microsoft.com/office/drawing/2014/main" id="{00000000-0008-0000-1800-00001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" name="Imagen 266">
          <a:extLst>
            <a:ext uri="{FF2B5EF4-FFF2-40B4-BE49-F238E27FC236}">
              <a16:creationId xmlns:a16="http://schemas.microsoft.com/office/drawing/2014/main" id="{00000000-0008-0000-1800-00001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" name="Imagen 267">
          <a:extLst>
            <a:ext uri="{FF2B5EF4-FFF2-40B4-BE49-F238E27FC236}">
              <a16:creationId xmlns:a16="http://schemas.microsoft.com/office/drawing/2014/main" id="{00000000-0008-0000-1800-00001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" name="Imagen 268">
          <a:extLst>
            <a:ext uri="{FF2B5EF4-FFF2-40B4-BE49-F238E27FC236}">
              <a16:creationId xmlns:a16="http://schemas.microsoft.com/office/drawing/2014/main" id="{00000000-0008-0000-1800-00001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" name="Imagen 269">
          <a:extLst>
            <a:ext uri="{FF2B5EF4-FFF2-40B4-BE49-F238E27FC236}">
              <a16:creationId xmlns:a16="http://schemas.microsoft.com/office/drawing/2014/main" id="{00000000-0008-0000-1800-00001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" name="Imagen 270">
          <a:extLst>
            <a:ext uri="{FF2B5EF4-FFF2-40B4-BE49-F238E27FC236}">
              <a16:creationId xmlns:a16="http://schemas.microsoft.com/office/drawing/2014/main" id="{00000000-0008-0000-1800-00001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" name="Imagen 271">
          <a:extLst>
            <a:ext uri="{FF2B5EF4-FFF2-40B4-BE49-F238E27FC236}">
              <a16:creationId xmlns:a16="http://schemas.microsoft.com/office/drawing/2014/main" id="{00000000-0008-0000-1800-00002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" name="Imagen 272">
          <a:extLst>
            <a:ext uri="{FF2B5EF4-FFF2-40B4-BE49-F238E27FC236}">
              <a16:creationId xmlns:a16="http://schemas.microsoft.com/office/drawing/2014/main" id="{00000000-0008-0000-1800-00002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" name="Imagen 273">
          <a:extLst>
            <a:ext uri="{FF2B5EF4-FFF2-40B4-BE49-F238E27FC236}">
              <a16:creationId xmlns:a16="http://schemas.microsoft.com/office/drawing/2014/main" id="{00000000-0008-0000-1800-00002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" name="Imagen 274">
          <a:extLst>
            <a:ext uri="{FF2B5EF4-FFF2-40B4-BE49-F238E27FC236}">
              <a16:creationId xmlns:a16="http://schemas.microsoft.com/office/drawing/2014/main" id="{00000000-0008-0000-1800-00002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" name="Imagen 275">
          <a:extLst>
            <a:ext uri="{FF2B5EF4-FFF2-40B4-BE49-F238E27FC236}">
              <a16:creationId xmlns:a16="http://schemas.microsoft.com/office/drawing/2014/main" id="{00000000-0008-0000-1800-00002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" name="Imagen 276">
          <a:extLst>
            <a:ext uri="{FF2B5EF4-FFF2-40B4-BE49-F238E27FC236}">
              <a16:creationId xmlns:a16="http://schemas.microsoft.com/office/drawing/2014/main" id="{00000000-0008-0000-1800-00002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" name="Imagen 277">
          <a:extLst>
            <a:ext uri="{FF2B5EF4-FFF2-40B4-BE49-F238E27FC236}">
              <a16:creationId xmlns:a16="http://schemas.microsoft.com/office/drawing/2014/main" id="{00000000-0008-0000-1800-00002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" name="Imagen 278">
          <a:extLst>
            <a:ext uri="{FF2B5EF4-FFF2-40B4-BE49-F238E27FC236}">
              <a16:creationId xmlns:a16="http://schemas.microsoft.com/office/drawing/2014/main" id="{00000000-0008-0000-1800-00002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" name="Imagen 279">
          <a:extLst>
            <a:ext uri="{FF2B5EF4-FFF2-40B4-BE49-F238E27FC236}">
              <a16:creationId xmlns:a16="http://schemas.microsoft.com/office/drawing/2014/main" id="{00000000-0008-0000-1800-00002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" name="Imagen 280">
          <a:extLst>
            <a:ext uri="{FF2B5EF4-FFF2-40B4-BE49-F238E27FC236}">
              <a16:creationId xmlns:a16="http://schemas.microsoft.com/office/drawing/2014/main" id="{00000000-0008-0000-1800-00002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" name="Imagen 281">
          <a:extLst>
            <a:ext uri="{FF2B5EF4-FFF2-40B4-BE49-F238E27FC236}">
              <a16:creationId xmlns:a16="http://schemas.microsoft.com/office/drawing/2014/main" id="{00000000-0008-0000-1800-00002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" name="Imagen 282">
          <a:extLst>
            <a:ext uri="{FF2B5EF4-FFF2-40B4-BE49-F238E27FC236}">
              <a16:creationId xmlns:a16="http://schemas.microsoft.com/office/drawing/2014/main" id="{00000000-0008-0000-1800-00002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" name="Imagen 283">
          <a:extLst>
            <a:ext uri="{FF2B5EF4-FFF2-40B4-BE49-F238E27FC236}">
              <a16:creationId xmlns:a16="http://schemas.microsoft.com/office/drawing/2014/main" id="{00000000-0008-0000-1800-00002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" name="Imagen 284">
          <a:extLst>
            <a:ext uri="{FF2B5EF4-FFF2-40B4-BE49-F238E27FC236}">
              <a16:creationId xmlns:a16="http://schemas.microsoft.com/office/drawing/2014/main" id="{00000000-0008-0000-1800-00002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" name="Imagen 285">
          <a:extLst>
            <a:ext uri="{FF2B5EF4-FFF2-40B4-BE49-F238E27FC236}">
              <a16:creationId xmlns:a16="http://schemas.microsoft.com/office/drawing/2014/main" id="{00000000-0008-0000-1800-00002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" name="Imagen 286">
          <a:extLst>
            <a:ext uri="{FF2B5EF4-FFF2-40B4-BE49-F238E27FC236}">
              <a16:creationId xmlns:a16="http://schemas.microsoft.com/office/drawing/2014/main" id="{00000000-0008-0000-1800-00002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" name="Imagen 287">
          <a:extLst>
            <a:ext uri="{FF2B5EF4-FFF2-40B4-BE49-F238E27FC236}">
              <a16:creationId xmlns:a16="http://schemas.microsoft.com/office/drawing/2014/main" id="{00000000-0008-0000-1800-00003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" name="Imagen 288">
          <a:extLst>
            <a:ext uri="{FF2B5EF4-FFF2-40B4-BE49-F238E27FC236}">
              <a16:creationId xmlns:a16="http://schemas.microsoft.com/office/drawing/2014/main" id="{00000000-0008-0000-1800-00003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" name="Imagen 289">
          <a:extLst>
            <a:ext uri="{FF2B5EF4-FFF2-40B4-BE49-F238E27FC236}">
              <a16:creationId xmlns:a16="http://schemas.microsoft.com/office/drawing/2014/main" id="{00000000-0008-0000-1800-00003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" name="Imagen 290">
          <a:extLst>
            <a:ext uri="{FF2B5EF4-FFF2-40B4-BE49-F238E27FC236}">
              <a16:creationId xmlns:a16="http://schemas.microsoft.com/office/drawing/2014/main" id="{00000000-0008-0000-1800-00003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" name="Imagen 291">
          <a:extLst>
            <a:ext uri="{FF2B5EF4-FFF2-40B4-BE49-F238E27FC236}">
              <a16:creationId xmlns:a16="http://schemas.microsoft.com/office/drawing/2014/main" id="{00000000-0008-0000-1800-00003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" name="Imagen 292">
          <a:extLst>
            <a:ext uri="{FF2B5EF4-FFF2-40B4-BE49-F238E27FC236}">
              <a16:creationId xmlns:a16="http://schemas.microsoft.com/office/drawing/2014/main" id="{00000000-0008-0000-1800-00003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" name="Imagen 293">
          <a:extLst>
            <a:ext uri="{FF2B5EF4-FFF2-40B4-BE49-F238E27FC236}">
              <a16:creationId xmlns:a16="http://schemas.microsoft.com/office/drawing/2014/main" id="{00000000-0008-0000-1800-00003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" name="Imagen 294">
          <a:extLst>
            <a:ext uri="{FF2B5EF4-FFF2-40B4-BE49-F238E27FC236}">
              <a16:creationId xmlns:a16="http://schemas.microsoft.com/office/drawing/2014/main" id="{00000000-0008-0000-1800-00003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" name="Imagen 295">
          <a:extLst>
            <a:ext uri="{FF2B5EF4-FFF2-40B4-BE49-F238E27FC236}">
              <a16:creationId xmlns:a16="http://schemas.microsoft.com/office/drawing/2014/main" id="{00000000-0008-0000-1800-00003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" name="Imagen 296">
          <a:extLst>
            <a:ext uri="{FF2B5EF4-FFF2-40B4-BE49-F238E27FC236}">
              <a16:creationId xmlns:a16="http://schemas.microsoft.com/office/drawing/2014/main" id="{00000000-0008-0000-1800-00003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" name="Imagen 297">
          <a:extLst>
            <a:ext uri="{FF2B5EF4-FFF2-40B4-BE49-F238E27FC236}">
              <a16:creationId xmlns:a16="http://schemas.microsoft.com/office/drawing/2014/main" id="{00000000-0008-0000-1800-00003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" name="Imagen 298">
          <a:extLst>
            <a:ext uri="{FF2B5EF4-FFF2-40B4-BE49-F238E27FC236}">
              <a16:creationId xmlns:a16="http://schemas.microsoft.com/office/drawing/2014/main" id="{00000000-0008-0000-1800-00003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" name="Imagen 299">
          <a:extLst>
            <a:ext uri="{FF2B5EF4-FFF2-40B4-BE49-F238E27FC236}">
              <a16:creationId xmlns:a16="http://schemas.microsoft.com/office/drawing/2014/main" id="{00000000-0008-0000-1800-00003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" name="Imagen 300">
          <a:extLst>
            <a:ext uri="{FF2B5EF4-FFF2-40B4-BE49-F238E27FC236}">
              <a16:creationId xmlns:a16="http://schemas.microsoft.com/office/drawing/2014/main" id="{00000000-0008-0000-1800-00003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" name="Imagen 301">
          <a:extLst>
            <a:ext uri="{FF2B5EF4-FFF2-40B4-BE49-F238E27FC236}">
              <a16:creationId xmlns:a16="http://schemas.microsoft.com/office/drawing/2014/main" id="{00000000-0008-0000-1800-00003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" name="Imagen 302">
          <a:extLst>
            <a:ext uri="{FF2B5EF4-FFF2-40B4-BE49-F238E27FC236}">
              <a16:creationId xmlns:a16="http://schemas.microsoft.com/office/drawing/2014/main" id="{00000000-0008-0000-1800-00003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" name="Imagen 303">
          <a:extLst>
            <a:ext uri="{FF2B5EF4-FFF2-40B4-BE49-F238E27FC236}">
              <a16:creationId xmlns:a16="http://schemas.microsoft.com/office/drawing/2014/main" id="{00000000-0008-0000-1800-00004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" name="Imagen 304">
          <a:extLst>
            <a:ext uri="{FF2B5EF4-FFF2-40B4-BE49-F238E27FC236}">
              <a16:creationId xmlns:a16="http://schemas.microsoft.com/office/drawing/2014/main" id="{00000000-0008-0000-1800-00004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" name="Imagen 305">
          <a:extLst>
            <a:ext uri="{FF2B5EF4-FFF2-40B4-BE49-F238E27FC236}">
              <a16:creationId xmlns:a16="http://schemas.microsoft.com/office/drawing/2014/main" id="{00000000-0008-0000-1800-00004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" name="Imagen 306">
          <a:extLst>
            <a:ext uri="{FF2B5EF4-FFF2-40B4-BE49-F238E27FC236}">
              <a16:creationId xmlns:a16="http://schemas.microsoft.com/office/drawing/2014/main" id="{00000000-0008-0000-1800-00004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" name="Imagen 307">
          <a:extLst>
            <a:ext uri="{FF2B5EF4-FFF2-40B4-BE49-F238E27FC236}">
              <a16:creationId xmlns:a16="http://schemas.microsoft.com/office/drawing/2014/main" id="{00000000-0008-0000-1800-00004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" name="Imagen 308">
          <a:extLst>
            <a:ext uri="{FF2B5EF4-FFF2-40B4-BE49-F238E27FC236}">
              <a16:creationId xmlns:a16="http://schemas.microsoft.com/office/drawing/2014/main" id="{00000000-0008-0000-1800-00004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" name="Imagen 309">
          <a:extLst>
            <a:ext uri="{FF2B5EF4-FFF2-40B4-BE49-F238E27FC236}">
              <a16:creationId xmlns:a16="http://schemas.microsoft.com/office/drawing/2014/main" id="{00000000-0008-0000-1800-00004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" name="Imagen 310">
          <a:extLst>
            <a:ext uri="{FF2B5EF4-FFF2-40B4-BE49-F238E27FC236}">
              <a16:creationId xmlns:a16="http://schemas.microsoft.com/office/drawing/2014/main" id="{00000000-0008-0000-1800-00004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" name="Imagen 311">
          <a:extLst>
            <a:ext uri="{FF2B5EF4-FFF2-40B4-BE49-F238E27FC236}">
              <a16:creationId xmlns:a16="http://schemas.microsoft.com/office/drawing/2014/main" id="{00000000-0008-0000-1800-00004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" name="Imagen 312">
          <a:extLst>
            <a:ext uri="{FF2B5EF4-FFF2-40B4-BE49-F238E27FC236}">
              <a16:creationId xmlns:a16="http://schemas.microsoft.com/office/drawing/2014/main" id="{00000000-0008-0000-1800-00004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" name="Imagen 313">
          <a:extLst>
            <a:ext uri="{FF2B5EF4-FFF2-40B4-BE49-F238E27FC236}">
              <a16:creationId xmlns:a16="http://schemas.microsoft.com/office/drawing/2014/main" id="{00000000-0008-0000-1800-00004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" name="Imagen 314">
          <a:extLst>
            <a:ext uri="{FF2B5EF4-FFF2-40B4-BE49-F238E27FC236}">
              <a16:creationId xmlns:a16="http://schemas.microsoft.com/office/drawing/2014/main" id="{00000000-0008-0000-1800-00004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" name="Imagen 315">
          <a:extLst>
            <a:ext uri="{FF2B5EF4-FFF2-40B4-BE49-F238E27FC236}">
              <a16:creationId xmlns:a16="http://schemas.microsoft.com/office/drawing/2014/main" id="{00000000-0008-0000-1800-00004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" name="Imagen 316">
          <a:extLst>
            <a:ext uri="{FF2B5EF4-FFF2-40B4-BE49-F238E27FC236}">
              <a16:creationId xmlns:a16="http://schemas.microsoft.com/office/drawing/2014/main" id="{00000000-0008-0000-1800-00004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" name="Imagen 317">
          <a:extLst>
            <a:ext uri="{FF2B5EF4-FFF2-40B4-BE49-F238E27FC236}">
              <a16:creationId xmlns:a16="http://schemas.microsoft.com/office/drawing/2014/main" id="{00000000-0008-0000-1800-00004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" name="Imagen 318">
          <a:extLst>
            <a:ext uri="{FF2B5EF4-FFF2-40B4-BE49-F238E27FC236}">
              <a16:creationId xmlns:a16="http://schemas.microsoft.com/office/drawing/2014/main" id="{00000000-0008-0000-1800-00004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36" name="Imagen 319">
          <a:extLst>
            <a:ext uri="{FF2B5EF4-FFF2-40B4-BE49-F238E27FC236}">
              <a16:creationId xmlns:a16="http://schemas.microsoft.com/office/drawing/2014/main" id="{00000000-0008-0000-1800-00005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" name="Imagen 320">
          <a:extLst>
            <a:ext uri="{FF2B5EF4-FFF2-40B4-BE49-F238E27FC236}">
              <a16:creationId xmlns:a16="http://schemas.microsoft.com/office/drawing/2014/main" id="{00000000-0008-0000-1800-00005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" name="Imagen 321">
          <a:extLst>
            <a:ext uri="{FF2B5EF4-FFF2-40B4-BE49-F238E27FC236}">
              <a16:creationId xmlns:a16="http://schemas.microsoft.com/office/drawing/2014/main" id="{00000000-0008-0000-1800-00005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" name="Imagen 322">
          <a:extLst>
            <a:ext uri="{FF2B5EF4-FFF2-40B4-BE49-F238E27FC236}">
              <a16:creationId xmlns:a16="http://schemas.microsoft.com/office/drawing/2014/main" id="{00000000-0008-0000-1800-00005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" name="Imagen 323">
          <a:extLst>
            <a:ext uri="{FF2B5EF4-FFF2-40B4-BE49-F238E27FC236}">
              <a16:creationId xmlns:a16="http://schemas.microsoft.com/office/drawing/2014/main" id="{00000000-0008-0000-1800-00005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" name="Imagen 324">
          <a:extLst>
            <a:ext uri="{FF2B5EF4-FFF2-40B4-BE49-F238E27FC236}">
              <a16:creationId xmlns:a16="http://schemas.microsoft.com/office/drawing/2014/main" id="{00000000-0008-0000-1800-00005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" name="Imagen 325">
          <a:extLst>
            <a:ext uri="{FF2B5EF4-FFF2-40B4-BE49-F238E27FC236}">
              <a16:creationId xmlns:a16="http://schemas.microsoft.com/office/drawing/2014/main" id="{00000000-0008-0000-1800-00005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" name="Imagen 326">
          <a:extLst>
            <a:ext uri="{FF2B5EF4-FFF2-40B4-BE49-F238E27FC236}">
              <a16:creationId xmlns:a16="http://schemas.microsoft.com/office/drawing/2014/main" id="{00000000-0008-0000-1800-00005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" name="Imagen 327">
          <a:extLst>
            <a:ext uri="{FF2B5EF4-FFF2-40B4-BE49-F238E27FC236}">
              <a16:creationId xmlns:a16="http://schemas.microsoft.com/office/drawing/2014/main" id="{00000000-0008-0000-1800-00005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" name="Imagen 328">
          <a:extLst>
            <a:ext uri="{FF2B5EF4-FFF2-40B4-BE49-F238E27FC236}">
              <a16:creationId xmlns:a16="http://schemas.microsoft.com/office/drawing/2014/main" id="{00000000-0008-0000-1800-00005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" name="Imagen 329">
          <a:extLst>
            <a:ext uri="{FF2B5EF4-FFF2-40B4-BE49-F238E27FC236}">
              <a16:creationId xmlns:a16="http://schemas.microsoft.com/office/drawing/2014/main" id="{00000000-0008-0000-1800-00005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7" name="Imagen 330">
          <a:extLst>
            <a:ext uri="{FF2B5EF4-FFF2-40B4-BE49-F238E27FC236}">
              <a16:creationId xmlns:a16="http://schemas.microsoft.com/office/drawing/2014/main" id="{00000000-0008-0000-1800-00005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8" name="Imagen 331">
          <a:extLst>
            <a:ext uri="{FF2B5EF4-FFF2-40B4-BE49-F238E27FC236}">
              <a16:creationId xmlns:a16="http://schemas.microsoft.com/office/drawing/2014/main" id="{00000000-0008-0000-1800-00005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9" name="Imagen 332">
          <a:extLst>
            <a:ext uri="{FF2B5EF4-FFF2-40B4-BE49-F238E27FC236}">
              <a16:creationId xmlns:a16="http://schemas.microsoft.com/office/drawing/2014/main" id="{00000000-0008-0000-1800-00005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0" name="Imagen 333">
          <a:extLst>
            <a:ext uri="{FF2B5EF4-FFF2-40B4-BE49-F238E27FC236}">
              <a16:creationId xmlns:a16="http://schemas.microsoft.com/office/drawing/2014/main" id="{00000000-0008-0000-1800-00005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1" name="Imagen 334">
          <a:extLst>
            <a:ext uri="{FF2B5EF4-FFF2-40B4-BE49-F238E27FC236}">
              <a16:creationId xmlns:a16="http://schemas.microsoft.com/office/drawing/2014/main" id="{00000000-0008-0000-1800-00005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2" name="Imagen 335">
          <a:extLst>
            <a:ext uri="{FF2B5EF4-FFF2-40B4-BE49-F238E27FC236}">
              <a16:creationId xmlns:a16="http://schemas.microsoft.com/office/drawing/2014/main" id="{00000000-0008-0000-1800-00006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3" name="Imagen 336">
          <a:extLst>
            <a:ext uri="{FF2B5EF4-FFF2-40B4-BE49-F238E27FC236}">
              <a16:creationId xmlns:a16="http://schemas.microsoft.com/office/drawing/2014/main" id="{00000000-0008-0000-1800-00006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4" name="Imagen 337">
          <a:extLst>
            <a:ext uri="{FF2B5EF4-FFF2-40B4-BE49-F238E27FC236}">
              <a16:creationId xmlns:a16="http://schemas.microsoft.com/office/drawing/2014/main" id="{00000000-0008-0000-1800-00006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5" name="Imagen 338">
          <a:extLst>
            <a:ext uri="{FF2B5EF4-FFF2-40B4-BE49-F238E27FC236}">
              <a16:creationId xmlns:a16="http://schemas.microsoft.com/office/drawing/2014/main" id="{00000000-0008-0000-1800-00006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6" name="Imagen 339">
          <a:extLst>
            <a:ext uri="{FF2B5EF4-FFF2-40B4-BE49-F238E27FC236}">
              <a16:creationId xmlns:a16="http://schemas.microsoft.com/office/drawing/2014/main" id="{00000000-0008-0000-1800-00006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7" name="Imagen 340">
          <a:extLst>
            <a:ext uri="{FF2B5EF4-FFF2-40B4-BE49-F238E27FC236}">
              <a16:creationId xmlns:a16="http://schemas.microsoft.com/office/drawing/2014/main" id="{00000000-0008-0000-1800-00006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8" name="Imagen 341">
          <a:extLst>
            <a:ext uri="{FF2B5EF4-FFF2-40B4-BE49-F238E27FC236}">
              <a16:creationId xmlns:a16="http://schemas.microsoft.com/office/drawing/2014/main" id="{00000000-0008-0000-1800-00006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59" name="Imagen 342">
          <a:extLst>
            <a:ext uri="{FF2B5EF4-FFF2-40B4-BE49-F238E27FC236}">
              <a16:creationId xmlns:a16="http://schemas.microsoft.com/office/drawing/2014/main" id="{00000000-0008-0000-1800-00006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0" name="Imagen 343">
          <a:extLst>
            <a:ext uri="{FF2B5EF4-FFF2-40B4-BE49-F238E27FC236}">
              <a16:creationId xmlns:a16="http://schemas.microsoft.com/office/drawing/2014/main" id="{00000000-0008-0000-1800-00006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1" name="Imagen 344">
          <a:extLst>
            <a:ext uri="{FF2B5EF4-FFF2-40B4-BE49-F238E27FC236}">
              <a16:creationId xmlns:a16="http://schemas.microsoft.com/office/drawing/2014/main" id="{00000000-0008-0000-1800-00006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2" name="Imagen 345">
          <a:extLst>
            <a:ext uri="{FF2B5EF4-FFF2-40B4-BE49-F238E27FC236}">
              <a16:creationId xmlns:a16="http://schemas.microsoft.com/office/drawing/2014/main" id="{00000000-0008-0000-1800-00006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3" name="Imagen 346">
          <a:extLst>
            <a:ext uri="{FF2B5EF4-FFF2-40B4-BE49-F238E27FC236}">
              <a16:creationId xmlns:a16="http://schemas.microsoft.com/office/drawing/2014/main" id="{00000000-0008-0000-1800-00006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4" name="Imagen 347">
          <a:extLst>
            <a:ext uri="{FF2B5EF4-FFF2-40B4-BE49-F238E27FC236}">
              <a16:creationId xmlns:a16="http://schemas.microsoft.com/office/drawing/2014/main" id="{00000000-0008-0000-1800-00006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5" name="Imagen 348">
          <a:extLst>
            <a:ext uri="{FF2B5EF4-FFF2-40B4-BE49-F238E27FC236}">
              <a16:creationId xmlns:a16="http://schemas.microsoft.com/office/drawing/2014/main" id="{00000000-0008-0000-1800-00006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6" name="Imagen 349">
          <a:extLst>
            <a:ext uri="{FF2B5EF4-FFF2-40B4-BE49-F238E27FC236}">
              <a16:creationId xmlns:a16="http://schemas.microsoft.com/office/drawing/2014/main" id="{00000000-0008-0000-1800-00006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7" name="Imagen 350">
          <a:extLst>
            <a:ext uri="{FF2B5EF4-FFF2-40B4-BE49-F238E27FC236}">
              <a16:creationId xmlns:a16="http://schemas.microsoft.com/office/drawing/2014/main" id="{00000000-0008-0000-1800-00006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8" name="Imagen 351">
          <a:extLst>
            <a:ext uri="{FF2B5EF4-FFF2-40B4-BE49-F238E27FC236}">
              <a16:creationId xmlns:a16="http://schemas.microsoft.com/office/drawing/2014/main" id="{00000000-0008-0000-1800-00007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69" name="Imagen 352">
          <a:extLst>
            <a:ext uri="{FF2B5EF4-FFF2-40B4-BE49-F238E27FC236}">
              <a16:creationId xmlns:a16="http://schemas.microsoft.com/office/drawing/2014/main" id="{00000000-0008-0000-1800-00007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0" name="Imagen 353">
          <a:extLst>
            <a:ext uri="{FF2B5EF4-FFF2-40B4-BE49-F238E27FC236}">
              <a16:creationId xmlns:a16="http://schemas.microsoft.com/office/drawing/2014/main" id="{00000000-0008-0000-1800-00007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1" name="Imagen 354">
          <a:extLst>
            <a:ext uri="{FF2B5EF4-FFF2-40B4-BE49-F238E27FC236}">
              <a16:creationId xmlns:a16="http://schemas.microsoft.com/office/drawing/2014/main" id="{00000000-0008-0000-1800-00007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2" name="Imagen 355">
          <a:extLst>
            <a:ext uri="{FF2B5EF4-FFF2-40B4-BE49-F238E27FC236}">
              <a16:creationId xmlns:a16="http://schemas.microsoft.com/office/drawing/2014/main" id="{00000000-0008-0000-1800-00007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3" name="Imagen 356">
          <a:extLst>
            <a:ext uri="{FF2B5EF4-FFF2-40B4-BE49-F238E27FC236}">
              <a16:creationId xmlns:a16="http://schemas.microsoft.com/office/drawing/2014/main" id="{00000000-0008-0000-1800-00007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4" name="Imagen 357">
          <a:extLst>
            <a:ext uri="{FF2B5EF4-FFF2-40B4-BE49-F238E27FC236}">
              <a16:creationId xmlns:a16="http://schemas.microsoft.com/office/drawing/2014/main" id="{00000000-0008-0000-1800-00007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5" name="Imagen 358">
          <a:extLst>
            <a:ext uri="{FF2B5EF4-FFF2-40B4-BE49-F238E27FC236}">
              <a16:creationId xmlns:a16="http://schemas.microsoft.com/office/drawing/2014/main" id="{00000000-0008-0000-1800-00007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6" name="Imagen 359">
          <a:extLst>
            <a:ext uri="{FF2B5EF4-FFF2-40B4-BE49-F238E27FC236}">
              <a16:creationId xmlns:a16="http://schemas.microsoft.com/office/drawing/2014/main" id="{00000000-0008-0000-1800-00007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7" name="Imagen 360">
          <a:extLst>
            <a:ext uri="{FF2B5EF4-FFF2-40B4-BE49-F238E27FC236}">
              <a16:creationId xmlns:a16="http://schemas.microsoft.com/office/drawing/2014/main" id="{00000000-0008-0000-1800-00007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8" name="Imagen 361">
          <a:extLst>
            <a:ext uri="{FF2B5EF4-FFF2-40B4-BE49-F238E27FC236}">
              <a16:creationId xmlns:a16="http://schemas.microsoft.com/office/drawing/2014/main" id="{00000000-0008-0000-1800-00007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79" name="Imagen 362">
          <a:extLst>
            <a:ext uri="{FF2B5EF4-FFF2-40B4-BE49-F238E27FC236}">
              <a16:creationId xmlns:a16="http://schemas.microsoft.com/office/drawing/2014/main" id="{00000000-0008-0000-1800-00007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0" name="Imagen 363">
          <a:extLst>
            <a:ext uri="{FF2B5EF4-FFF2-40B4-BE49-F238E27FC236}">
              <a16:creationId xmlns:a16="http://schemas.microsoft.com/office/drawing/2014/main" id="{00000000-0008-0000-1800-00007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1" name="Imagen 364">
          <a:extLst>
            <a:ext uri="{FF2B5EF4-FFF2-40B4-BE49-F238E27FC236}">
              <a16:creationId xmlns:a16="http://schemas.microsoft.com/office/drawing/2014/main" id="{00000000-0008-0000-1800-00007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2" name="Imagen 365">
          <a:extLst>
            <a:ext uri="{FF2B5EF4-FFF2-40B4-BE49-F238E27FC236}">
              <a16:creationId xmlns:a16="http://schemas.microsoft.com/office/drawing/2014/main" id="{00000000-0008-0000-1800-00007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3" name="Imagen 366">
          <a:extLst>
            <a:ext uri="{FF2B5EF4-FFF2-40B4-BE49-F238E27FC236}">
              <a16:creationId xmlns:a16="http://schemas.microsoft.com/office/drawing/2014/main" id="{00000000-0008-0000-1800-00007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4" name="Imagen 367">
          <a:extLst>
            <a:ext uri="{FF2B5EF4-FFF2-40B4-BE49-F238E27FC236}">
              <a16:creationId xmlns:a16="http://schemas.microsoft.com/office/drawing/2014/main" id="{00000000-0008-0000-1800-00008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5" name="Imagen 368">
          <a:extLst>
            <a:ext uri="{FF2B5EF4-FFF2-40B4-BE49-F238E27FC236}">
              <a16:creationId xmlns:a16="http://schemas.microsoft.com/office/drawing/2014/main" id="{00000000-0008-0000-1800-00008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6" name="Imagen 369">
          <a:extLst>
            <a:ext uri="{FF2B5EF4-FFF2-40B4-BE49-F238E27FC236}">
              <a16:creationId xmlns:a16="http://schemas.microsoft.com/office/drawing/2014/main" id="{00000000-0008-0000-1800-00008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7" name="Imagen 370">
          <a:extLst>
            <a:ext uri="{FF2B5EF4-FFF2-40B4-BE49-F238E27FC236}">
              <a16:creationId xmlns:a16="http://schemas.microsoft.com/office/drawing/2014/main" id="{00000000-0008-0000-1800-00008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8" name="Imagen 371">
          <a:extLst>
            <a:ext uri="{FF2B5EF4-FFF2-40B4-BE49-F238E27FC236}">
              <a16:creationId xmlns:a16="http://schemas.microsoft.com/office/drawing/2014/main" id="{00000000-0008-0000-1800-00008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89" name="Imagen 372">
          <a:extLst>
            <a:ext uri="{FF2B5EF4-FFF2-40B4-BE49-F238E27FC236}">
              <a16:creationId xmlns:a16="http://schemas.microsoft.com/office/drawing/2014/main" id="{00000000-0008-0000-1800-00008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0" name="Imagen 373">
          <a:extLst>
            <a:ext uri="{FF2B5EF4-FFF2-40B4-BE49-F238E27FC236}">
              <a16:creationId xmlns:a16="http://schemas.microsoft.com/office/drawing/2014/main" id="{00000000-0008-0000-1800-00008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1" name="Imagen 374">
          <a:extLst>
            <a:ext uri="{FF2B5EF4-FFF2-40B4-BE49-F238E27FC236}">
              <a16:creationId xmlns:a16="http://schemas.microsoft.com/office/drawing/2014/main" id="{00000000-0008-0000-1800-00008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2" name="Imagen 375">
          <a:extLst>
            <a:ext uri="{FF2B5EF4-FFF2-40B4-BE49-F238E27FC236}">
              <a16:creationId xmlns:a16="http://schemas.microsoft.com/office/drawing/2014/main" id="{00000000-0008-0000-1800-00008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3" name="Imagen 376">
          <a:extLst>
            <a:ext uri="{FF2B5EF4-FFF2-40B4-BE49-F238E27FC236}">
              <a16:creationId xmlns:a16="http://schemas.microsoft.com/office/drawing/2014/main" id="{00000000-0008-0000-1800-00008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4" name="Imagen 377">
          <a:extLst>
            <a:ext uri="{FF2B5EF4-FFF2-40B4-BE49-F238E27FC236}">
              <a16:creationId xmlns:a16="http://schemas.microsoft.com/office/drawing/2014/main" id="{00000000-0008-0000-1800-00008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5" name="Imagen 378">
          <a:extLst>
            <a:ext uri="{FF2B5EF4-FFF2-40B4-BE49-F238E27FC236}">
              <a16:creationId xmlns:a16="http://schemas.microsoft.com/office/drawing/2014/main" id="{00000000-0008-0000-1800-00008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6" name="Imagen 379">
          <a:extLst>
            <a:ext uri="{FF2B5EF4-FFF2-40B4-BE49-F238E27FC236}">
              <a16:creationId xmlns:a16="http://schemas.microsoft.com/office/drawing/2014/main" id="{00000000-0008-0000-1800-00008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7" name="Imagen 380">
          <a:extLst>
            <a:ext uri="{FF2B5EF4-FFF2-40B4-BE49-F238E27FC236}">
              <a16:creationId xmlns:a16="http://schemas.microsoft.com/office/drawing/2014/main" id="{00000000-0008-0000-1800-00008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8" name="Imagen 381">
          <a:extLst>
            <a:ext uri="{FF2B5EF4-FFF2-40B4-BE49-F238E27FC236}">
              <a16:creationId xmlns:a16="http://schemas.microsoft.com/office/drawing/2014/main" id="{00000000-0008-0000-1800-00008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99" name="Imagen 382">
          <a:extLst>
            <a:ext uri="{FF2B5EF4-FFF2-40B4-BE49-F238E27FC236}">
              <a16:creationId xmlns:a16="http://schemas.microsoft.com/office/drawing/2014/main" id="{00000000-0008-0000-1800-00008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0" name="Imagen 383">
          <a:extLst>
            <a:ext uri="{FF2B5EF4-FFF2-40B4-BE49-F238E27FC236}">
              <a16:creationId xmlns:a16="http://schemas.microsoft.com/office/drawing/2014/main" id="{00000000-0008-0000-1800-00009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1" name="Imagen 384">
          <a:extLst>
            <a:ext uri="{FF2B5EF4-FFF2-40B4-BE49-F238E27FC236}">
              <a16:creationId xmlns:a16="http://schemas.microsoft.com/office/drawing/2014/main" id="{00000000-0008-0000-1800-00009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2" name="Imagen 385">
          <a:extLst>
            <a:ext uri="{FF2B5EF4-FFF2-40B4-BE49-F238E27FC236}">
              <a16:creationId xmlns:a16="http://schemas.microsoft.com/office/drawing/2014/main" id="{00000000-0008-0000-1800-00009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3" name="Imagen 386">
          <a:extLst>
            <a:ext uri="{FF2B5EF4-FFF2-40B4-BE49-F238E27FC236}">
              <a16:creationId xmlns:a16="http://schemas.microsoft.com/office/drawing/2014/main" id="{00000000-0008-0000-1800-00009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4" name="Imagen 387">
          <a:extLst>
            <a:ext uri="{FF2B5EF4-FFF2-40B4-BE49-F238E27FC236}">
              <a16:creationId xmlns:a16="http://schemas.microsoft.com/office/drawing/2014/main" id="{00000000-0008-0000-1800-00009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5" name="Imagen 388">
          <a:extLst>
            <a:ext uri="{FF2B5EF4-FFF2-40B4-BE49-F238E27FC236}">
              <a16:creationId xmlns:a16="http://schemas.microsoft.com/office/drawing/2014/main" id="{00000000-0008-0000-1800-00009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6" name="Imagen 389">
          <a:extLst>
            <a:ext uri="{FF2B5EF4-FFF2-40B4-BE49-F238E27FC236}">
              <a16:creationId xmlns:a16="http://schemas.microsoft.com/office/drawing/2014/main" id="{00000000-0008-0000-1800-00009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7" name="Imagen 390">
          <a:extLst>
            <a:ext uri="{FF2B5EF4-FFF2-40B4-BE49-F238E27FC236}">
              <a16:creationId xmlns:a16="http://schemas.microsoft.com/office/drawing/2014/main" id="{00000000-0008-0000-1800-00009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8" name="Imagen 391">
          <a:extLst>
            <a:ext uri="{FF2B5EF4-FFF2-40B4-BE49-F238E27FC236}">
              <a16:creationId xmlns:a16="http://schemas.microsoft.com/office/drawing/2014/main" id="{00000000-0008-0000-1800-00009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09" name="Imagen 392">
          <a:extLst>
            <a:ext uri="{FF2B5EF4-FFF2-40B4-BE49-F238E27FC236}">
              <a16:creationId xmlns:a16="http://schemas.microsoft.com/office/drawing/2014/main" id="{00000000-0008-0000-1800-00009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0" name="Imagen 393">
          <a:extLst>
            <a:ext uri="{FF2B5EF4-FFF2-40B4-BE49-F238E27FC236}">
              <a16:creationId xmlns:a16="http://schemas.microsoft.com/office/drawing/2014/main" id="{00000000-0008-0000-1800-00009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1" name="Imagen 394">
          <a:extLst>
            <a:ext uri="{FF2B5EF4-FFF2-40B4-BE49-F238E27FC236}">
              <a16:creationId xmlns:a16="http://schemas.microsoft.com/office/drawing/2014/main" id="{00000000-0008-0000-1800-00009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2" name="Imagen 395">
          <a:extLst>
            <a:ext uri="{FF2B5EF4-FFF2-40B4-BE49-F238E27FC236}">
              <a16:creationId xmlns:a16="http://schemas.microsoft.com/office/drawing/2014/main" id="{00000000-0008-0000-1800-00009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3" name="Imagen 396">
          <a:extLst>
            <a:ext uri="{FF2B5EF4-FFF2-40B4-BE49-F238E27FC236}">
              <a16:creationId xmlns:a16="http://schemas.microsoft.com/office/drawing/2014/main" id="{00000000-0008-0000-1800-00009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4" name="Imagen 397">
          <a:extLst>
            <a:ext uri="{FF2B5EF4-FFF2-40B4-BE49-F238E27FC236}">
              <a16:creationId xmlns:a16="http://schemas.microsoft.com/office/drawing/2014/main" id="{00000000-0008-0000-1800-00009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5" name="Imagen 398">
          <a:extLst>
            <a:ext uri="{FF2B5EF4-FFF2-40B4-BE49-F238E27FC236}">
              <a16:creationId xmlns:a16="http://schemas.microsoft.com/office/drawing/2014/main" id="{00000000-0008-0000-1800-00009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6" name="Imagen 399">
          <a:extLst>
            <a:ext uri="{FF2B5EF4-FFF2-40B4-BE49-F238E27FC236}">
              <a16:creationId xmlns:a16="http://schemas.microsoft.com/office/drawing/2014/main" id="{00000000-0008-0000-1800-0000A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7" name="Imagen 400">
          <a:extLst>
            <a:ext uri="{FF2B5EF4-FFF2-40B4-BE49-F238E27FC236}">
              <a16:creationId xmlns:a16="http://schemas.microsoft.com/office/drawing/2014/main" id="{00000000-0008-0000-1800-0000A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8" name="Imagen 401">
          <a:extLst>
            <a:ext uri="{FF2B5EF4-FFF2-40B4-BE49-F238E27FC236}">
              <a16:creationId xmlns:a16="http://schemas.microsoft.com/office/drawing/2014/main" id="{00000000-0008-0000-1800-0000A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19" name="Imagen 402">
          <a:extLst>
            <a:ext uri="{FF2B5EF4-FFF2-40B4-BE49-F238E27FC236}">
              <a16:creationId xmlns:a16="http://schemas.microsoft.com/office/drawing/2014/main" id="{00000000-0008-0000-1800-0000A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0" name="Imagen 403">
          <a:extLst>
            <a:ext uri="{FF2B5EF4-FFF2-40B4-BE49-F238E27FC236}">
              <a16:creationId xmlns:a16="http://schemas.microsoft.com/office/drawing/2014/main" id="{00000000-0008-0000-1800-0000A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1" name="Imagen 404">
          <a:extLst>
            <a:ext uri="{FF2B5EF4-FFF2-40B4-BE49-F238E27FC236}">
              <a16:creationId xmlns:a16="http://schemas.microsoft.com/office/drawing/2014/main" id="{00000000-0008-0000-1800-0000A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2" name="Imagen 405">
          <a:extLst>
            <a:ext uri="{FF2B5EF4-FFF2-40B4-BE49-F238E27FC236}">
              <a16:creationId xmlns:a16="http://schemas.microsoft.com/office/drawing/2014/main" id="{00000000-0008-0000-1800-0000A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3" name="Imagen 406">
          <a:extLst>
            <a:ext uri="{FF2B5EF4-FFF2-40B4-BE49-F238E27FC236}">
              <a16:creationId xmlns:a16="http://schemas.microsoft.com/office/drawing/2014/main" id="{00000000-0008-0000-1800-0000A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4" name="Imagen 407">
          <a:extLst>
            <a:ext uri="{FF2B5EF4-FFF2-40B4-BE49-F238E27FC236}">
              <a16:creationId xmlns:a16="http://schemas.microsoft.com/office/drawing/2014/main" id="{00000000-0008-0000-1800-0000A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5" name="Imagen 408">
          <a:extLst>
            <a:ext uri="{FF2B5EF4-FFF2-40B4-BE49-F238E27FC236}">
              <a16:creationId xmlns:a16="http://schemas.microsoft.com/office/drawing/2014/main" id="{00000000-0008-0000-1800-0000A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6" name="Imagen 409">
          <a:extLst>
            <a:ext uri="{FF2B5EF4-FFF2-40B4-BE49-F238E27FC236}">
              <a16:creationId xmlns:a16="http://schemas.microsoft.com/office/drawing/2014/main" id="{00000000-0008-0000-1800-0000A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7" name="Imagen 410">
          <a:extLst>
            <a:ext uri="{FF2B5EF4-FFF2-40B4-BE49-F238E27FC236}">
              <a16:creationId xmlns:a16="http://schemas.microsoft.com/office/drawing/2014/main" id="{00000000-0008-0000-1800-0000A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8" name="Imagen 411">
          <a:extLst>
            <a:ext uri="{FF2B5EF4-FFF2-40B4-BE49-F238E27FC236}">
              <a16:creationId xmlns:a16="http://schemas.microsoft.com/office/drawing/2014/main" id="{00000000-0008-0000-1800-0000A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29" name="Imagen 412">
          <a:extLst>
            <a:ext uri="{FF2B5EF4-FFF2-40B4-BE49-F238E27FC236}">
              <a16:creationId xmlns:a16="http://schemas.microsoft.com/office/drawing/2014/main" id="{00000000-0008-0000-1800-0000A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0" name="Imagen 413">
          <a:extLst>
            <a:ext uri="{FF2B5EF4-FFF2-40B4-BE49-F238E27FC236}">
              <a16:creationId xmlns:a16="http://schemas.microsoft.com/office/drawing/2014/main" id="{00000000-0008-0000-1800-0000A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1" name="Imagen 414">
          <a:extLst>
            <a:ext uri="{FF2B5EF4-FFF2-40B4-BE49-F238E27FC236}">
              <a16:creationId xmlns:a16="http://schemas.microsoft.com/office/drawing/2014/main" id="{00000000-0008-0000-1800-0000A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2" name="Imagen 415">
          <a:extLst>
            <a:ext uri="{FF2B5EF4-FFF2-40B4-BE49-F238E27FC236}">
              <a16:creationId xmlns:a16="http://schemas.microsoft.com/office/drawing/2014/main" id="{00000000-0008-0000-1800-0000B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3" name="Imagen 416">
          <a:extLst>
            <a:ext uri="{FF2B5EF4-FFF2-40B4-BE49-F238E27FC236}">
              <a16:creationId xmlns:a16="http://schemas.microsoft.com/office/drawing/2014/main" id="{00000000-0008-0000-1800-0000B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4" name="Imagen 417">
          <a:extLst>
            <a:ext uri="{FF2B5EF4-FFF2-40B4-BE49-F238E27FC236}">
              <a16:creationId xmlns:a16="http://schemas.microsoft.com/office/drawing/2014/main" id="{00000000-0008-0000-1800-0000B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5" name="Imagen 418">
          <a:extLst>
            <a:ext uri="{FF2B5EF4-FFF2-40B4-BE49-F238E27FC236}">
              <a16:creationId xmlns:a16="http://schemas.microsoft.com/office/drawing/2014/main" id="{00000000-0008-0000-1800-0000B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6" name="Imagen 419">
          <a:extLst>
            <a:ext uri="{FF2B5EF4-FFF2-40B4-BE49-F238E27FC236}">
              <a16:creationId xmlns:a16="http://schemas.microsoft.com/office/drawing/2014/main" id="{00000000-0008-0000-1800-0000B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7" name="Imagen 420">
          <a:extLst>
            <a:ext uri="{FF2B5EF4-FFF2-40B4-BE49-F238E27FC236}">
              <a16:creationId xmlns:a16="http://schemas.microsoft.com/office/drawing/2014/main" id="{00000000-0008-0000-1800-0000B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8" name="Imagen 421">
          <a:extLst>
            <a:ext uri="{FF2B5EF4-FFF2-40B4-BE49-F238E27FC236}">
              <a16:creationId xmlns:a16="http://schemas.microsoft.com/office/drawing/2014/main" id="{00000000-0008-0000-1800-0000B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39" name="Imagen 422">
          <a:extLst>
            <a:ext uri="{FF2B5EF4-FFF2-40B4-BE49-F238E27FC236}">
              <a16:creationId xmlns:a16="http://schemas.microsoft.com/office/drawing/2014/main" id="{00000000-0008-0000-1800-0000B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0" name="Imagen 423">
          <a:extLst>
            <a:ext uri="{FF2B5EF4-FFF2-40B4-BE49-F238E27FC236}">
              <a16:creationId xmlns:a16="http://schemas.microsoft.com/office/drawing/2014/main" id="{00000000-0008-0000-1800-0000B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1" name="Imagen 424">
          <a:extLst>
            <a:ext uri="{FF2B5EF4-FFF2-40B4-BE49-F238E27FC236}">
              <a16:creationId xmlns:a16="http://schemas.microsoft.com/office/drawing/2014/main" id="{00000000-0008-0000-1800-0000B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2" name="Imagen 425">
          <a:extLst>
            <a:ext uri="{FF2B5EF4-FFF2-40B4-BE49-F238E27FC236}">
              <a16:creationId xmlns:a16="http://schemas.microsoft.com/office/drawing/2014/main" id="{00000000-0008-0000-1800-0000B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3" name="Imagen 426">
          <a:extLst>
            <a:ext uri="{FF2B5EF4-FFF2-40B4-BE49-F238E27FC236}">
              <a16:creationId xmlns:a16="http://schemas.microsoft.com/office/drawing/2014/main" id="{00000000-0008-0000-1800-0000B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4" name="Imagen 427">
          <a:extLst>
            <a:ext uri="{FF2B5EF4-FFF2-40B4-BE49-F238E27FC236}">
              <a16:creationId xmlns:a16="http://schemas.microsoft.com/office/drawing/2014/main" id="{00000000-0008-0000-1800-0000B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5" name="Imagen 428">
          <a:extLst>
            <a:ext uri="{FF2B5EF4-FFF2-40B4-BE49-F238E27FC236}">
              <a16:creationId xmlns:a16="http://schemas.microsoft.com/office/drawing/2014/main" id="{00000000-0008-0000-1800-0000B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6" name="Imagen 429">
          <a:extLst>
            <a:ext uri="{FF2B5EF4-FFF2-40B4-BE49-F238E27FC236}">
              <a16:creationId xmlns:a16="http://schemas.microsoft.com/office/drawing/2014/main" id="{00000000-0008-0000-1800-0000B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7" name="Imagen 430">
          <a:extLst>
            <a:ext uri="{FF2B5EF4-FFF2-40B4-BE49-F238E27FC236}">
              <a16:creationId xmlns:a16="http://schemas.microsoft.com/office/drawing/2014/main" id="{00000000-0008-0000-1800-0000B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8" name="Imagen 431">
          <a:extLst>
            <a:ext uri="{FF2B5EF4-FFF2-40B4-BE49-F238E27FC236}">
              <a16:creationId xmlns:a16="http://schemas.microsoft.com/office/drawing/2014/main" id="{00000000-0008-0000-1800-0000C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49" name="Imagen 432">
          <a:extLst>
            <a:ext uri="{FF2B5EF4-FFF2-40B4-BE49-F238E27FC236}">
              <a16:creationId xmlns:a16="http://schemas.microsoft.com/office/drawing/2014/main" id="{00000000-0008-0000-1800-0000C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0" name="Imagen 433">
          <a:extLst>
            <a:ext uri="{FF2B5EF4-FFF2-40B4-BE49-F238E27FC236}">
              <a16:creationId xmlns:a16="http://schemas.microsoft.com/office/drawing/2014/main" id="{00000000-0008-0000-1800-0000C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1" name="Imagen 434">
          <a:extLst>
            <a:ext uri="{FF2B5EF4-FFF2-40B4-BE49-F238E27FC236}">
              <a16:creationId xmlns:a16="http://schemas.microsoft.com/office/drawing/2014/main" id="{00000000-0008-0000-1800-0000C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2" name="Imagen 435">
          <a:extLst>
            <a:ext uri="{FF2B5EF4-FFF2-40B4-BE49-F238E27FC236}">
              <a16:creationId xmlns:a16="http://schemas.microsoft.com/office/drawing/2014/main" id="{00000000-0008-0000-1800-0000C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3" name="Imagen 436">
          <a:extLst>
            <a:ext uri="{FF2B5EF4-FFF2-40B4-BE49-F238E27FC236}">
              <a16:creationId xmlns:a16="http://schemas.microsoft.com/office/drawing/2014/main" id="{00000000-0008-0000-1800-0000C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4" name="Imagen 437">
          <a:extLst>
            <a:ext uri="{FF2B5EF4-FFF2-40B4-BE49-F238E27FC236}">
              <a16:creationId xmlns:a16="http://schemas.microsoft.com/office/drawing/2014/main" id="{00000000-0008-0000-1800-0000C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5" name="Imagen 438">
          <a:extLst>
            <a:ext uri="{FF2B5EF4-FFF2-40B4-BE49-F238E27FC236}">
              <a16:creationId xmlns:a16="http://schemas.microsoft.com/office/drawing/2014/main" id="{00000000-0008-0000-1800-0000C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6" name="Imagen 439">
          <a:extLst>
            <a:ext uri="{FF2B5EF4-FFF2-40B4-BE49-F238E27FC236}">
              <a16:creationId xmlns:a16="http://schemas.microsoft.com/office/drawing/2014/main" id="{00000000-0008-0000-1800-0000C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7" name="Imagen 440">
          <a:extLst>
            <a:ext uri="{FF2B5EF4-FFF2-40B4-BE49-F238E27FC236}">
              <a16:creationId xmlns:a16="http://schemas.microsoft.com/office/drawing/2014/main" id="{00000000-0008-0000-1800-0000C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8" name="Imagen 441">
          <a:extLst>
            <a:ext uri="{FF2B5EF4-FFF2-40B4-BE49-F238E27FC236}">
              <a16:creationId xmlns:a16="http://schemas.microsoft.com/office/drawing/2014/main" id="{00000000-0008-0000-1800-0000C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59" name="Imagen 442">
          <a:extLst>
            <a:ext uri="{FF2B5EF4-FFF2-40B4-BE49-F238E27FC236}">
              <a16:creationId xmlns:a16="http://schemas.microsoft.com/office/drawing/2014/main" id="{00000000-0008-0000-1800-0000C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0" name="Imagen 443">
          <a:extLst>
            <a:ext uri="{FF2B5EF4-FFF2-40B4-BE49-F238E27FC236}">
              <a16:creationId xmlns:a16="http://schemas.microsoft.com/office/drawing/2014/main" id="{00000000-0008-0000-1800-0000C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1" name="Imagen 444">
          <a:extLst>
            <a:ext uri="{FF2B5EF4-FFF2-40B4-BE49-F238E27FC236}">
              <a16:creationId xmlns:a16="http://schemas.microsoft.com/office/drawing/2014/main" id="{00000000-0008-0000-1800-0000C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2" name="Imagen 445">
          <a:extLst>
            <a:ext uri="{FF2B5EF4-FFF2-40B4-BE49-F238E27FC236}">
              <a16:creationId xmlns:a16="http://schemas.microsoft.com/office/drawing/2014/main" id="{00000000-0008-0000-1800-0000C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3" name="Imagen 446">
          <a:extLst>
            <a:ext uri="{FF2B5EF4-FFF2-40B4-BE49-F238E27FC236}">
              <a16:creationId xmlns:a16="http://schemas.microsoft.com/office/drawing/2014/main" id="{00000000-0008-0000-1800-0000C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4" name="Imagen 447">
          <a:extLst>
            <a:ext uri="{FF2B5EF4-FFF2-40B4-BE49-F238E27FC236}">
              <a16:creationId xmlns:a16="http://schemas.microsoft.com/office/drawing/2014/main" id="{00000000-0008-0000-1800-0000D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5" name="Imagen 448">
          <a:extLst>
            <a:ext uri="{FF2B5EF4-FFF2-40B4-BE49-F238E27FC236}">
              <a16:creationId xmlns:a16="http://schemas.microsoft.com/office/drawing/2014/main" id="{00000000-0008-0000-1800-0000D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6" name="Imagen 449">
          <a:extLst>
            <a:ext uri="{FF2B5EF4-FFF2-40B4-BE49-F238E27FC236}">
              <a16:creationId xmlns:a16="http://schemas.microsoft.com/office/drawing/2014/main" id="{00000000-0008-0000-1800-0000D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7" name="Imagen 450">
          <a:extLst>
            <a:ext uri="{FF2B5EF4-FFF2-40B4-BE49-F238E27FC236}">
              <a16:creationId xmlns:a16="http://schemas.microsoft.com/office/drawing/2014/main" id="{00000000-0008-0000-1800-0000D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8" name="Imagen 451">
          <a:extLst>
            <a:ext uri="{FF2B5EF4-FFF2-40B4-BE49-F238E27FC236}">
              <a16:creationId xmlns:a16="http://schemas.microsoft.com/office/drawing/2014/main" id="{00000000-0008-0000-1800-0000D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69" name="Imagen 452">
          <a:extLst>
            <a:ext uri="{FF2B5EF4-FFF2-40B4-BE49-F238E27FC236}">
              <a16:creationId xmlns:a16="http://schemas.microsoft.com/office/drawing/2014/main" id="{00000000-0008-0000-1800-0000D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0" name="Imagen 453">
          <a:extLst>
            <a:ext uri="{FF2B5EF4-FFF2-40B4-BE49-F238E27FC236}">
              <a16:creationId xmlns:a16="http://schemas.microsoft.com/office/drawing/2014/main" id="{00000000-0008-0000-1800-0000D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1" name="Imagen 454">
          <a:extLst>
            <a:ext uri="{FF2B5EF4-FFF2-40B4-BE49-F238E27FC236}">
              <a16:creationId xmlns:a16="http://schemas.microsoft.com/office/drawing/2014/main" id="{00000000-0008-0000-1800-0000D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2" name="Imagen 455">
          <a:extLst>
            <a:ext uri="{FF2B5EF4-FFF2-40B4-BE49-F238E27FC236}">
              <a16:creationId xmlns:a16="http://schemas.microsoft.com/office/drawing/2014/main" id="{00000000-0008-0000-1800-0000D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3" name="Imagen 456">
          <a:extLst>
            <a:ext uri="{FF2B5EF4-FFF2-40B4-BE49-F238E27FC236}">
              <a16:creationId xmlns:a16="http://schemas.microsoft.com/office/drawing/2014/main" id="{00000000-0008-0000-1800-0000D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4" name="Imagen 457">
          <a:extLst>
            <a:ext uri="{FF2B5EF4-FFF2-40B4-BE49-F238E27FC236}">
              <a16:creationId xmlns:a16="http://schemas.microsoft.com/office/drawing/2014/main" id="{00000000-0008-0000-1800-0000D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5" name="Imagen 458">
          <a:extLst>
            <a:ext uri="{FF2B5EF4-FFF2-40B4-BE49-F238E27FC236}">
              <a16:creationId xmlns:a16="http://schemas.microsoft.com/office/drawing/2014/main" id="{00000000-0008-0000-1800-0000D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6" name="Imagen 459">
          <a:extLst>
            <a:ext uri="{FF2B5EF4-FFF2-40B4-BE49-F238E27FC236}">
              <a16:creationId xmlns:a16="http://schemas.microsoft.com/office/drawing/2014/main" id="{00000000-0008-0000-1800-0000D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7" name="Imagen 460">
          <a:extLst>
            <a:ext uri="{FF2B5EF4-FFF2-40B4-BE49-F238E27FC236}">
              <a16:creationId xmlns:a16="http://schemas.microsoft.com/office/drawing/2014/main" id="{00000000-0008-0000-1800-0000D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8" name="Imagen 461">
          <a:extLst>
            <a:ext uri="{FF2B5EF4-FFF2-40B4-BE49-F238E27FC236}">
              <a16:creationId xmlns:a16="http://schemas.microsoft.com/office/drawing/2014/main" id="{00000000-0008-0000-1800-0000D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79" name="Imagen 462">
          <a:extLst>
            <a:ext uri="{FF2B5EF4-FFF2-40B4-BE49-F238E27FC236}">
              <a16:creationId xmlns:a16="http://schemas.microsoft.com/office/drawing/2014/main" id="{00000000-0008-0000-1800-0000D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0" name="Imagen 463">
          <a:extLst>
            <a:ext uri="{FF2B5EF4-FFF2-40B4-BE49-F238E27FC236}">
              <a16:creationId xmlns:a16="http://schemas.microsoft.com/office/drawing/2014/main" id="{00000000-0008-0000-1800-0000E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1" name="Imagen 464">
          <a:extLst>
            <a:ext uri="{FF2B5EF4-FFF2-40B4-BE49-F238E27FC236}">
              <a16:creationId xmlns:a16="http://schemas.microsoft.com/office/drawing/2014/main" id="{00000000-0008-0000-1800-0000E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2" name="Imagen 465">
          <a:extLst>
            <a:ext uri="{FF2B5EF4-FFF2-40B4-BE49-F238E27FC236}">
              <a16:creationId xmlns:a16="http://schemas.microsoft.com/office/drawing/2014/main" id="{00000000-0008-0000-1800-0000E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3" name="Imagen 466">
          <a:extLst>
            <a:ext uri="{FF2B5EF4-FFF2-40B4-BE49-F238E27FC236}">
              <a16:creationId xmlns:a16="http://schemas.microsoft.com/office/drawing/2014/main" id="{00000000-0008-0000-1800-0000E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4" name="Imagen 467">
          <a:extLst>
            <a:ext uri="{FF2B5EF4-FFF2-40B4-BE49-F238E27FC236}">
              <a16:creationId xmlns:a16="http://schemas.microsoft.com/office/drawing/2014/main" id="{00000000-0008-0000-1800-0000E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5" name="Imagen 468">
          <a:extLst>
            <a:ext uri="{FF2B5EF4-FFF2-40B4-BE49-F238E27FC236}">
              <a16:creationId xmlns:a16="http://schemas.microsoft.com/office/drawing/2014/main" id="{00000000-0008-0000-1800-0000E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6" name="Imagen 469">
          <a:extLst>
            <a:ext uri="{FF2B5EF4-FFF2-40B4-BE49-F238E27FC236}">
              <a16:creationId xmlns:a16="http://schemas.microsoft.com/office/drawing/2014/main" id="{00000000-0008-0000-1800-0000E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7" name="Imagen 470">
          <a:extLst>
            <a:ext uri="{FF2B5EF4-FFF2-40B4-BE49-F238E27FC236}">
              <a16:creationId xmlns:a16="http://schemas.microsoft.com/office/drawing/2014/main" id="{00000000-0008-0000-1800-0000E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8" name="Imagen 471">
          <a:extLst>
            <a:ext uri="{FF2B5EF4-FFF2-40B4-BE49-F238E27FC236}">
              <a16:creationId xmlns:a16="http://schemas.microsoft.com/office/drawing/2014/main" id="{00000000-0008-0000-1800-0000E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89" name="Imagen 472">
          <a:extLst>
            <a:ext uri="{FF2B5EF4-FFF2-40B4-BE49-F238E27FC236}">
              <a16:creationId xmlns:a16="http://schemas.microsoft.com/office/drawing/2014/main" id="{00000000-0008-0000-1800-0000E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0" name="Imagen 473">
          <a:extLst>
            <a:ext uri="{FF2B5EF4-FFF2-40B4-BE49-F238E27FC236}">
              <a16:creationId xmlns:a16="http://schemas.microsoft.com/office/drawing/2014/main" id="{00000000-0008-0000-1800-0000E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1" name="Imagen 474">
          <a:extLst>
            <a:ext uri="{FF2B5EF4-FFF2-40B4-BE49-F238E27FC236}">
              <a16:creationId xmlns:a16="http://schemas.microsoft.com/office/drawing/2014/main" id="{00000000-0008-0000-1800-0000E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2" name="Imagen 475">
          <a:extLst>
            <a:ext uri="{FF2B5EF4-FFF2-40B4-BE49-F238E27FC236}">
              <a16:creationId xmlns:a16="http://schemas.microsoft.com/office/drawing/2014/main" id="{00000000-0008-0000-1800-0000E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3" name="Imagen 476">
          <a:extLst>
            <a:ext uri="{FF2B5EF4-FFF2-40B4-BE49-F238E27FC236}">
              <a16:creationId xmlns:a16="http://schemas.microsoft.com/office/drawing/2014/main" id="{00000000-0008-0000-1800-0000E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4" name="Imagen 477">
          <a:extLst>
            <a:ext uri="{FF2B5EF4-FFF2-40B4-BE49-F238E27FC236}">
              <a16:creationId xmlns:a16="http://schemas.microsoft.com/office/drawing/2014/main" id="{00000000-0008-0000-1800-0000E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5" name="Imagen 478">
          <a:extLst>
            <a:ext uri="{FF2B5EF4-FFF2-40B4-BE49-F238E27FC236}">
              <a16:creationId xmlns:a16="http://schemas.microsoft.com/office/drawing/2014/main" id="{00000000-0008-0000-1800-0000E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6" name="Imagen 479">
          <a:extLst>
            <a:ext uri="{FF2B5EF4-FFF2-40B4-BE49-F238E27FC236}">
              <a16:creationId xmlns:a16="http://schemas.microsoft.com/office/drawing/2014/main" id="{00000000-0008-0000-1800-0000F0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7" name="Imagen 480">
          <a:extLst>
            <a:ext uri="{FF2B5EF4-FFF2-40B4-BE49-F238E27FC236}">
              <a16:creationId xmlns:a16="http://schemas.microsoft.com/office/drawing/2014/main" id="{00000000-0008-0000-1800-0000F1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8" name="Imagen 481">
          <a:extLst>
            <a:ext uri="{FF2B5EF4-FFF2-40B4-BE49-F238E27FC236}">
              <a16:creationId xmlns:a16="http://schemas.microsoft.com/office/drawing/2014/main" id="{00000000-0008-0000-1800-0000F2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499" name="Imagen 482">
          <a:extLst>
            <a:ext uri="{FF2B5EF4-FFF2-40B4-BE49-F238E27FC236}">
              <a16:creationId xmlns:a16="http://schemas.microsoft.com/office/drawing/2014/main" id="{00000000-0008-0000-1800-0000F3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0" name="Imagen 483">
          <a:extLst>
            <a:ext uri="{FF2B5EF4-FFF2-40B4-BE49-F238E27FC236}">
              <a16:creationId xmlns:a16="http://schemas.microsoft.com/office/drawing/2014/main" id="{00000000-0008-0000-1800-0000F4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1" name="Imagen 484">
          <a:extLst>
            <a:ext uri="{FF2B5EF4-FFF2-40B4-BE49-F238E27FC236}">
              <a16:creationId xmlns:a16="http://schemas.microsoft.com/office/drawing/2014/main" id="{00000000-0008-0000-1800-0000F5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2" name="Imagen 485">
          <a:extLst>
            <a:ext uri="{FF2B5EF4-FFF2-40B4-BE49-F238E27FC236}">
              <a16:creationId xmlns:a16="http://schemas.microsoft.com/office/drawing/2014/main" id="{00000000-0008-0000-1800-0000F6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3" name="Imagen 486">
          <a:extLst>
            <a:ext uri="{FF2B5EF4-FFF2-40B4-BE49-F238E27FC236}">
              <a16:creationId xmlns:a16="http://schemas.microsoft.com/office/drawing/2014/main" id="{00000000-0008-0000-1800-0000F7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4" name="Imagen 487">
          <a:extLst>
            <a:ext uri="{FF2B5EF4-FFF2-40B4-BE49-F238E27FC236}">
              <a16:creationId xmlns:a16="http://schemas.microsoft.com/office/drawing/2014/main" id="{00000000-0008-0000-1800-0000F8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5" name="Imagen 488">
          <a:extLst>
            <a:ext uri="{FF2B5EF4-FFF2-40B4-BE49-F238E27FC236}">
              <a16:creationId xmlns:a16="http://schemas.microsoft.com/office/drawing/2014/main" id="{00000000-0008-0000-1800-0000F9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6" name="Imagen 489">
          <a:extLst>
            <a:ext uri="{FF2B5EF4-FFF2-40B4-BE49-F238E27FC236}">
              <a16:creationId xmlns:a16="http://schemas.microsoft.com/office/drawing/2014/main" id="{00000000-0008-0000-1800-0000FA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7" name="Imagen 490">
          <a:extLst>
            <a:ext uri="{FF2B5EF4-FFF2-40B4-BE49-F238E27FC236}">
              <a16:creationId xmlns:a16="http://schemas.microsoft.com/office/drawing/2014/main" id="{00000000-0008-0000-1800-0000FB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8" name="Imagen 491">
          <a:extLst>
            <a:ext uri="{FF2B5EF4-FFF2-40B4-BE49-F238E27FC236}">
              <a16:creationId xmlns:a16="http://schemas.microsoft.com/office/drawing/2014/main" id="{00000000-0008-0000-1800-0000FC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09" name="Imagen 492">
          <a:extLst>
            <a:ext uri="{FF2B5EF4-FFF2-40B4-BE49-F238E27FC236}">
              <a16:creationId xmlns:a16="http://schemas.microsoft.com/office/drawing/2014/main" id="{00000000-0008-0000-1800-0000FD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0" name="Imagen 493">
          <a:extLst>
            <a:ext uri="{FF2B5EF4-FFF2-40B4-BE49-F238E27FC236}">
              <a16:creationId xmlns:a16="http://schemas.microsoft.com/office/drawing/2014/main" id="{00000000-0008-0000-1800-0000FE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1" name="Imagen 494">
          <a:extLst>
            <a:ext uri="{FF2B5EF4-FFF2-40B4-BE49-F238E27FC236}">
              <a16:creationId xmlns:a16="http://schemas.microsoft.com/office/drawing/2014/main" id="{00000000-0008-0000-1800-0000FF01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2" name="Imagen 495">
          <a:extLst>
            <a:ext uri="{FF2B5EF4-FFF2-40B4-BE49-F238E27FC236}">
              <a16:creationId xmlns:a16="http://schemas.microsoft.com/office/drawing/2014/main" id="{00000000-0008-0000-1800-00000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3" name="Imagen 496">
          <a:extLst>
            <a:ext uri="{FF2B5EF4-FFF2-40B4-BE49-F238E27FC236}">
              <a16:creationId xmlns:a16="http://schemas.microsoft.com/office/drawing/2014/main" id="{00000000-0008-0000-1800-00000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4" name="Imagen 497">
          <a:extLst>
            <a:ext uri="{FF2B5EF4-FFF2-40B4-BE49-F238E27FC236}">
              <a16:creationId xmlns:a16="http://schemas.microsoft.com/office/drawing/2014/main" id="{00000000-0008-0000-1800-00000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5" name="Imagen 498">
          <a:extLst>
            <a:ext uri="{FF2B5EF4-FFF2-40B4-BE49-F238E27FC236}">
              <a16:creationId xmlns:a16="http://schemas.microsoft.com/office/drawing/2014/main" id="{00000000-0008-0000-1800-00000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6" name="Imagen 499">
          <a:extLst>
            <a:ext uri="{FF2B5EF4-FFF2-40B4-BE49-F238E27FC236}">
              <a16:creationId xmlns:a16="http://schemas.microsoft.com/office/drawing/2014/main" id="{00000000-0008-0000-1800-00000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7" name="Imagen 500">
          <a:extLst>
            <a:ext uri="{FF2B5EF4-FFF2-40B4-BE49-F238E27FC236}">
              <a16:creationId xmlns:a16="http://schemas.microsoft.com/office/drawing/2014/main" id="{00000000-0008-0000-1800-00000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8" name="Imagen 501">
          <a:extLst>
            <a:ext uri="{FF2B5EF4-FFF2-40B4-BE49-F238E27FC236}">
              <a16:creationId xmlns:a16="http://schemas.microsoft.com/office/drawing/2014/main" id="{00000000-0008-0000-1800-00000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19" name="Imagen 502">
          <a:extLst>
            <a:ext uri="{FF2B5EF4-FFF2-40B4-BE49-F238E27FC236}">
              <a16:creationId xmlns:a16="http://schemas.microsoft.com/office/drawing/2014/main" id="{00000000-0008-0000-1800-00000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0" name="Imagen 503">
          <a:extLst>
            <a:ext uri="{FF2B5EF4-FFF2-40B4-BE49-F238E27FC236}">
              <a16:creationId xmlns:a16="http://schemas.microsoft.com/office/drawing/2014/main" id="{00000000-0008-0000-1800-00000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1" name="Imagen 504">
          <a:extLst>
            <a:ext uri="{FF2B5EF4-FFF2-40B4-BE49-F238E27FC236}">
              <a16:creationId xmlns:a16="http://schemas.microsoft.com/office/drawing/2014/main" id="{00000000-0008-0000-1800-00000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2" name="Imagen 505">
          <a:extLst>
            <a:ext uri="{FF2B5EF4-FFF2-40B4-BE49-F238E27FC236}">
              <a16:creationId xmlns:a16="http://schemas.microsoft.com/office/drawing/2014/main" id="{00000000-0008-0000-1800-00000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3" name="Imagen 506">
          <a:extLst>
            <a:ext uri="{FF2B5EF4-FFF2-40B4-BE49-F238E27FC236}">
              <a16:creationId xmlns:a16="http://schemas.microsoft.com/office/drawing/2014/main" id="{00000000-0008-0000-1800-00000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4" name="Imagen 507">
          <a:extLst>
            <a:ext uri="{FF2B5EF4-FFF2-40B4-BE49-F238E27FC236}">
              <a16:creationId xmlns:a16="http://schemas.microsoft.com/office/drawing/2014/main" id="{00000000-0008-0000-1800-00000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5" name="Imagen 508">
          <a:extLst>
            <a:ext uri="{FF2B5EF4-FFF2-40B4-BE49-F238E27FC236}">
              <a16:creationId xmlns:a16="http://schemas.microsoft.com/office/drawing/2014/main" id="{00000000-0008-0000-1800-00000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6" name="Imagen 509">
          <a:extLst>
            <a:ext uri="{FF2B5EF4-FFF2-40B4-BE49-F238E27FC236}">
              <a16:creationId xmlns:a16="http://schemas.microsoft.com/office/drawing/2014/main" id="{00000000-0008-0000-1800-00000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7" name="Imagen 510">
          <a:extLst>
            <a:ext uri="{FF2B5EF4-FFF2-40B4-BE49-F238E27FC236}">
              <a16:creationId xmlns:a16="http://schemas.microsoft.com/office/drawing/2014/main" id="{00000000-0008-0000-1800-00000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8" name="Imagen 511">
          <a:extLst>
            <a:ext uri="{FF2B5EF4-FFF2-40B4-BE49-F238E27FC236}">
              <a16:creationId xmlns:a16="http://schemas.microsoft.com/office/drawing/2014/main" id="{00000000-0008-0000-1800-00001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29" name="Imagen 512">
          <a:extLst>
            <a:ext uri="{FF2B5EF4-FFF2-40B4-BE49-F238E27FC236}">
              <a16:creationId xmlns:a16="http://schemas.microsoft.com/office/drawing/2014/main" id="{00000000-0008-0000-1800-00001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0" name="Imagen 513">
          <a:extLst>
            <a:ext uri="{FF2B5EF4-FFF2-40B4-BE49-F238E27FC236}">
              <a16:creationId xmlns:a16="http://schemas.microsoft.com/office/drawing/2014/main" id="{00000000-0008-0000-1800-00001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1" name="Imagen 514">
          <a:extLst>
            <a:ext uri="{FF2B5EF4-FFF2-40B4-BE49-F238E27FC236}">
              <a16:creationId xmlns:a16="http://schemas.microsoft.com/office/drawing/2014/main" id="{00000000-0008-0000-1800-00001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2" name="Imagen 515">
          <a:extLst>
            <a:ext uri="{FF2B5EF4-FFF2-40B4-BE49-F238E27FC236}">
              <a16:creationId xmlns:a16="http://schemas.microsoft.com/office/drawing/2014/main" id="{00000000-0008-0000-1800-00001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3" name="Imagen 516">
          <a:extLst>
            <a:ext uri="{FF2B5EF4-FFF2-40B4-BE49-F238E27FC236}">
              <a16:creationId xmlns:a16="http://schemas.microsoft.com/office/drawing/2014/main" id="{00000000-0008-0000-1800-00001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4" name="Imagen 517">
          <a:extLst>
            <a:ext uri="{FF2B5EF4-FFF2-40B4-BE49-F238E27FC236}">
              <a16:creationId xmlns:a16="http://schemas.microsoft.com/office/drawing/2014/main" id="{00000000-0008-0000-1800-00001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5" name="Imagen 518">
          <a:extLst>
            <a:ext uri="{FF2B5EF4-FFF2-40B4-BE49-F238E27FC236}">
              <a16:creationId xmlns:a16="http://schemas.microsoft.com/office/drawing/2014/main" id="{00000000-0008-0000-1800-00001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6" name="Imagen 519">
          <a:extLst>
            <a:ext uri="{FF2B5EF4-FFF2-40B4-BE49-F238E27FC236}">
              <a16:creationId xmlns:a16="http://schemas.microsoft.com/office/drawing/2014/main" id="{00000000-0008-0000-1800-00001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7" name="Imagen 520">
          <a:extLst>
            <a:ext uri="{FF2B5EF4-FFF2-40B4-BE49-F238E27FC236}">
              <a16:creationId xmlns:a16="http://schemas.microsoft.com/office/drawing/2014/main" id="{00000000-0008-0000-1800-00001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8" name="Imagen 521">
          <a:extLst>
            <a:ext uri="{FF2B5EF4-FFF2-40B4-BE49-F238E27FC236}">
              <a16:creationId xmlns:a16="http://schemas.microsoft.com/office/drawing/2014/main" id="{00000000-0008-0000-1800-00001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39" name="Imagen 522">
          <a:extLst>
            <a:ext uri="{FF2B5EF4-FFF2-40B4-BE49-F238E27FC236}">
              <a16:creationId xmlns:a16="http://schemas.microsoft.com/office/drawing/2014/main" id="{00000000-0008-0000-1800-00001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0" name="Imagen 523">
          <a:extLst>
            <a:ext uri="{FF2B5EF4-FFF2-40B4-BE49-F238E27FC236}">
              <a16:creationId xmlns:a16="http://schemas.microsoft.com/office/drawing/2014/main" id="{00000000-0008-0000-1800-00001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1" name="Imagen 524">
          <a:extLst>
            <a:ext uri="{FF2B5EF4-FFF2-40B4-BE49-F238E27FC236}">
              <a16:creationId xmlns:a16="http://schemas.microsoft.com/office/drawing/2014/main" id="{00000000-0008-0000-1800-00001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2" name="Imagen 525">
          <a:extLst>
            <a:ext uri="{FF2B5EF4-FFF2-40B4-BE49-F238E27FC236}">
              <a16:creationId xmlns:a16="http://schemas.microsoft.com/office/drawing/2014/main" id="{00000000-0008-0000-1800-00001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3" name="Imagen 526">
          <a:extLst>
            <a:ext uri="{FF2B5EF4-FFF2-40B4-BE49-F238E27FC236}">
              <a16:creationId xmlns:a16="http://schemas.microsoft.com/office/drawing/2014/main" id="{00000000-0008-0000-1800-00001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4" name="Imagen 527">
          <a:extLst>
            <a:ext uri="{FF2B5EF4-FFF2-40B4-BE49-F238E27FC236}">
              <a16:creationId xmlns:a16="http://schemas.microsoft.com/office/drawing/2014/main" id="{00000000-0008-0000-1800-00002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5" name="Imagen 528">
          <a:extLst>
            <a:ext uri="{FF2B5EF4-FFF2-40B4-BE49-F238E27FC236}">
              <a16:creationId xmlns:a16="http://schemas.microsoft.com/office/drawing/2014/main" id="{00000000-0008-0000-1800-00002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6" name="Imagen 529">
          <a:extLst>
            <a:ext uri="{FF2B5EF4-FFF2-40B4-BE49-F238E27FC236}">
              <a16:creationId xmlns:a16="http://schemas.microsoft.com/office/drawing/2014/main" id="{00000000-0008-0000-1800-00002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7" name="Imagen 530">
          <a:extLst>
            <a:ext uri="{FF2B5EF4-FFF2-40B4-BE49-F238E27FC236}">
              <a16:creationId xmlns:a16="http://schemas.microsoft.com/office/drawing/2014/main" id="{00000000-0008-0000-1800-00002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8" name="Imagen 531">
          <a:extLst>
            <a:ext uri="{FF2B5EF4-FFF2-40B4-BE49-F238E27FC236}">
              <a16:creationId xmlns:a16="http://schemas.microsoft.com/office/drawing/2014/main" id="{00000000-0008-0000-1800-00002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49" name="Imagen 532">
          <a:extLst>
            <a:ext uri="{FF2B5EF4-FFF2-40B4-BE49-F238E27FC236}">
              <a16:creationId xmlns:a16="http://schemas.microsoft.com/office/drawing/2014/main" id="{00000000-0008-0000-1800-00002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0" name="Imagen 533">
          <a:extLst>
            <a:ext uri="{FF2B5EF4-FFF2-40B4-BE49-F238E27FC236}">
              <a16:creationId xmlns:a16="http://schemas.microsoft.com/office/drawing/2014/main" id="{00000000-0008-0000-1800-00002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1" name="Imagen 534">
          <a:extLst>
            <a:ext uri="{FF2B5EF4-FFF2-40B4-BE49-F238E27FC236}">
              <a16:creationId xmlns:a16="http://schemas.microsoft.com/office/drawing/2014/main" id="{00000000-0008-0000-1800-00002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2" name="Imagen 535">
          <a:extLst>
            <a:ext uri="{FF2B5EF4-FFF2-40B4-BE49-F238E27FC236}">
              <a16:creationId xmlns:a16="http://schemas.microsoft.com/office/drawing/2014/main" id="{00000000-0008-0000-1800-00002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3" name="Imagen 536">
          <a:extLst>
            <a:ext uri="{FF2B5EF4-FFF2-40B4-BE49-F238E27FC236}">
              <a16:creationId xmlns:a16="http://schemas.microsoft.com/office/drawing/2014/main" id="{00000000-0008-0000-1800-00002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4" name="Imagen 537">
          <a:extLst>
            <a:ext uri="{FF2B5EF4-FFF2-40B4-BE49-F238E27FC236}">
              <a16:creationId xmlns:a16="http://schemas.microsoft.com/office/drawing/2014/main" id="{00000000-0008-0000-1800-00002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5" name="Imagen 538">
          <a:extLst>
            <a:ext uri="{FF2B5EF4-FFF2-40B4-BE49-F238E27FC236}">
              <a16:creationId xmlns:a16="http://schemas.microsoft.com/office/drawing/2014/main" id="{00000000-0008-0000-1800-00002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6" name="Imagen 539">
          <a:extLst>
            <a:ext uri="{FF2B5EF4-FFF2-40B4-BE49-F238E27FC236}">
              <a16:creationId xmlns:a16="http://schemas.microsoft.com/office/drawing/2014/main" id="{00000000-0008-0000-1800-00002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7" name="Imagen 540">
          <a:extLst>
            <a:ext uri="{FF2B5EF4-FFF2-40B4-BE49-F238E27FC236}">
              <a16:creationId xmlns:a16="http://schemas.microsoft.com/office/drawing/2014/main" id="{00000000-0008-0000-1800-00002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8" name="Imagen 541">
          <a:extLst>
            <a:ext uri="{FF2B5EF4-FFF2-40B4-BE49-F238E27FC236}">
              <a16:creationId xmlns:a16="http://schemas.microsoft.com/office/drawing/2014/main" id="{00000000-0008-0000-1800-00002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59" name="Imagen 542">
          <a:extLst>
            <a:ext uri="{FF2B5EF4-FFF2-40B4-BE49-F238E27FC236}">
              <a16:creationId xmlns:a16="http://schemas.microsoft.com/office/drawing/2014/main" id="{00000000-0008-0000-1800-00002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0" name="Imagen 543">
          <a:extLst>
            <a:ext uri="{FF2B5EF4-FFF2-40B4-BE49-F238E27FC236}">
              <a16:creationId xmlns:a16="http://schemas.microsoft.com/office/drawing/2014/main" id="{00000000-0008-0000-1800-00003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1" name="Imagen 544">
          <a:extLst>
            <a:ext uri="{FF2B5EF4-FFF2-40B4-BE49-F238E27FC236}">
              <a16:creationId xmlns:a16="http://schemas.microsoft.com/office/drawing/2014/main" id="{00000000-0008-0000-1800-00003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2" name="Imagen 545">
          <a:extLst>
            <a:ext uri="{FF2B5EF4-FFF2-40B4-BE49-F238E27FC236}">
              <a16:creationId xmlns:a16="http://schemas.microsoft.com/office/drawing/2014/main" id="{00000000-0008-0000-1800-00003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3" name="Imagen 546">
          <a:extLst>
            <a:ext uri="{FF2B5EF4-FFF2-40B4-BE49-F238E27FC236}">
              <a16:creationId xmlns:a16="http://schemas.microsoft.com/office/drawing/2014/main" id="{00000000-0008-0000-1800-00003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4" name="Imagen 547">
          <a:extLst>
            <a:ext uri="{FF2B5EF4-FFF2-40B4-BE49-F238E27FC236}">
              <a16:creationId xmlns:a16="http://schemas.microsoft.com/office/drawing/2014/main" id="{00000000-0008-0000-1800-00003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5" name="Imagen 548">
          <a:extLst>
            <a:ext uri="{FF2B5EF4-FFF2-40B4-BE49-F238E27FC236}">
              <a16:creationId xmlns:a16="http://schemas.microsoft.com/office/drawing/2014/main" id="{00000000-0008-0000-1800-00003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6" name="Imagen 549">
          <a:extLst>
            <a:ext uri="{FF2B5EF4-FFF2-40B4-BE49-F238E27FC236}">
              <a16:creationId xmlns:a16="http://schemas.microsoft.com/office/drawing/2014/main" id="{00000000-0008-0000-1800-00003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7" name="Imagen 550">
          <a:extLst>
            <a:ext uri="{FF2B5EF4-FFF2-40B4-BE49-F238E27FC236}">
              <a16:creationId xmlns:a16="http://schemas.microsoft.com/office/drawing/2014/main" id="{00000000-0008-0000-1800-00003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8" name="Imagen 551">
          <a:extLst>
            <a:ext uri="{FF2B5EF4-FFF2-40B4-BE49-F238E27FC236}">
              <a16:creationId xmlns:a16="http://schemas.microsoft.com/office/drawing/2014/main" id="{00000000-0008-0000-1800-00003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69" name="Imagen 552">
          <a:extLst>
            <a:ext uri="{FF2B5EF4-FFF2-40B4-BE49-F238E27FC236}">
              <a16:creationId xmlns:a16="http://schemas.microsoft.com/office/drawing/2014/main" id="{00000000-0008-0000-1800-00003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0" name="Imagen 553">
          <a:extLst>
            <a:ext uri="{FF2B5EF4-FFF2-40B4-BE49-F238E27FC236}">
              <a16:creationId xmlns:a16="http://schemas.microsoft.com/office/drawing/2014/main" id="{00000000-0008-0000-1800-00003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1" name="Imagen 554">
          <a:extLst>
            <a:ext uri="{FF2B5EF4-FFF2-40B4-BE49-F238E27FC236}">
              <a16:creationId xmlns:a16="http://schemas.microsoft.com/office/drawing/2014/main" id="{00000000-0008-0000-1800-00003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2" name="Imagen 555">
          <a:extLst>
            <a:ext uri="{FF2B5EF4-FFF2-40B4-BE49-F238E27FC236}">
              <a16:creationId xmlns:a16="http://schemas.microsoft.com/office/drawing/2014/main" id="{00000000-0008-0000-1800-00003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3" name="Imagen 556">
          <a:extLst>
            <a:ext uri="{FF2B5EF4-FFF2-40B4-BE49-F238E27FC236}">
              <a16:creationId xmlns:a16="http://schemas.microsoft.com/office/drawing/2014/main" id="{00000000-0008-0000-1800-00003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4" name="Imagen 557">
          <a:extLst>
            <a:ext uri="{FF2B5EF4-FFF2-40B4-BE49-F238E27FC236}">
              <a16:creationId xmlns:a16="http://schemas.microsoft.com/office/drawing/2014/main" id="{00000000-0008-0000-1800-00003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5" name="Imagen 558">
          <a:extLst>
            <a:ext uri="{FF2B5EF4-FFF2-40B4-BE49-F238E27FC236}">
              <a16:creationId xmlns:a16="http://schemas.microsoft.com/office/drawing/2014/main" id="{00000000-0008-0000-1800-00003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6" name="Imagen 559">
          <a:extLst>
            <a:ext uri="{FF2B5EF4-FFF2-40B4-BE49-F238E27FC236}">
              <a16:creationId xmlns:a16="http://schemas.microsoft.com/office/drawing/2014/main" id="{00000000-0008-0000-1800-00004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7" name="Imagen 560">
          <a:extLst>
            <a:ext uri="{FF2B5EF4-FFF2-40B4-BE49-F238E27FC236}">
              <a16:creationId xmlns:a16="http://schemas.microsoft.com/office/drawing/2014/main" id="{00000000-0008-0000-1800-00004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8" name="Imagen 561">
          <a:extLst>
            <a:ext uri="{FF2B5EF4-FFF2-40B4-BE49-F238E27FC236}">
              <a16:creationId xmlns:a16="http://schemas.microsoft.com/office/drawing/2014/main" id="{00000000-0008-0000-1800-00004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79" name="Imagen 562">
          <a:extLst>
            <a:ext uri="{FF2B5EF4-FFF2-40B4-BE49-F238E27FC236}">
              <a16:creationId xmlns:a16="http://schemas.microsoft.com/office/drawing/2014/main" id="{00000000-0008-0000-1800-00004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0" name="Imagen 563">
          <a:extLst>
            <a:ext uri="{FF2B5EF4-FFF2-40B4-BE49-F238E27FC236}">
              <a16:creationId xmlns:a16="http://schemas.microsoft.com/office/drawing/2014/main" id="{00000000-0008-0000-1800-00004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1" name="Imagen 564">
          <a:extLst>
            <a:ext uri="{FF2B5EF4-FFF2-40B4-BE49-F238E27FC236}">
              <a16:creationId xmlns:a16="http://schemas.microsoft.com/office/drawing/2014/main" id="{00000000-0008-0000-1800-00004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2" name="Imagen 565">
          <a:extLst>
            <a:ext uri="{FF2B5EF4-FFF2-40B4-BE49-F238E27FC236}">
              <a16:creationId xmlns:a16="http://schemas.microsoft.com/office/drawing/2014/main" id="{00000000-0008-0000-1800-00004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3" name="Imagen 566">
          <a:extLst>
            <a:ext uri="{FF2B5EF4-FFF2-40B4-BE49-F238E27FC236}">
              <a16:creationId xmlns:a16="http://schemas.microsoft.com/office/drawing/2014/main" id="{00000000-0008-0000-1800-00004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4" name="Imagen 567">
          <a:extLst>
            <a:ext uri="{FF2B5EF4-FFF2-40B4-BE49-F238E27FC236}">
              <a16:creationId xmlns:a16="http://schemas.microsoft.com/office/drawing/2014/main" id="{00000000-0008-0000-1800-00004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5" name="Imagen 568">
          <a:extLst>
            <a:ext uri="{FF2B5EF4-FFF2-40B4-BE49-F238E27FC236}">
              <a16:creationId xmlns:a16="http://schemas.microsoft.com/office/drawing/2014/main" id="{00000000-0008-0000-1800-00004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6" name="Imagen 569">
          <a:extLst>
            <a:ext uri="{FF2B5EF4-FFF2-40B4-BE49-F238E27FC236}">
              <a16:creationId xmlns:a16="http://schemas.microsoft.com/office/drawing/2014/main" id="{00000000-0008-0000-1800-00004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7" name="Imagen 570">
          <a:extLst>
            <a:ext uri="{FF2B5EF4-FFF2-40B4-BE49-F238E27FC236}">
              <a16:creationId xmlns:a16="http://schemas.microsoft.com/office/drawing/2014/main" id="{00000000-0008-0000-1800-00004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8" name="Imagen 571">
          <a:extLst>
            <a:ext uri="{FF2B5EF4-FFF2-40B4-BE49-F238E27FC236}">
              <a16:creationId xmlns:a16="http://schemas.microsoft.com/office/drawing/2014/main" id="{00000000-0008-0000-1800-00004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89" name="Imagen 572">
          <a:extLst>
            <a:ext uri="{FF2B5EF4-FFF2-40B4-BE49-F238E27FC236}">
              <a16:creationId xmlns:a16="http://schemas.microsoft.com/office/drawing/2014/main" id="{00000000-0008-0000-1800-00004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0" name="Imagen 573">
          <a:extLst>
            <a:ext uri="{FF2B5EF4-FFF2-40B4-BE49-F238E27FC236}">
              <a16:creationId xmlns:a16="http://schemas.microsoft.com/office/drawing/2014/main" id="{00000000-0008-0000-1800-00004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1" name="Imagen 574">
          <a:extLst>
            <a:ext uri="{FF2B5EF4-FFF2-40B4-BE49-F238E27FC236}">
              <a16:creationId xmlns:a16="http://schemas.microsoft.com/office/drawing/2014/main" id="{00000000-0008-0000-1800-00004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2" name="Imagen 575">
          <a:extLst>
            <a:ext uri="{FF2B5EF4-FFF2-40B4-BE49-F238E27FC236}">
              <a16:creationId xmlns:a16="http://schemas.microsoft.com/office/drawing/2014/main" id="{00000000-0008-0000-1800-00005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3" name="Imagen 576">
          <a:extLst>
            <a:ext uri="{FF2B5EF4-FFF2-40B4-BE49-F238E27FC236}">
              <a16:creationId xmlns:a16="http://schemas.microsoft.com/office/drawing/2014/main" id="{00000000-0008-0000-1800-00005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4" name="Imagen 577">
          <a:extLst>
            <a:ext uri="{FF2B5EF4-FFF2-40B4-BE49-F238E27FC236}">
              <a16:creationId xmlns:a16="http://schemas.microsoft.com/office/drawing/2014/main" id="{00000000-0008-0000-1800-00005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5" name="Imagen 578">
          <a:extLst>
            <a:ext uri="{FF2B5EF4-FFF2-40B4-BE49-F238E27FC236}">
              <a16:creationId xmlns:a16="http://schemas.microsoft.com/office/drawing/2014/main" id="{00000000-0008-0000-1800-00005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6" name="Imagen 579">
          <a:extLst>
            <a:ext uri="{FF2B5EF4-FFF2-40B4-BE49-F238E27FC236}">
              <a16:creationId xmlns:a16="http://schemas.microsoft.com/office/drawing/2014/main" id="{00000000-0008-0000-1800-00005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7" name="Imagen 580">
          <a:extLst>
            <a:ext uri="{FF2B5EF4-FFF2-40B4-BE49-F238E27FC236}">
              <a16:creationId xmlns:a16="http://schemas.microsoft.com/office/drawing/2014/main" id="{00000000-0008-0000-1800-00005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8" name="Imagen 581">
          <a:extLst>
            <a:ext uri="{FF2B5EF4-FFF2-40B4-BE49-F238E27FC236}">
              <a16:creationId xmlns:a16="http://schemas.microsoft.com/office/drawing/2014/main" id="{00000000-0008-0000-1800-00005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599" name="Imagen 582">
          <a:extLst>
            <a:ext uri="{FF2B5EF4-FFF2-40B4-BE49-F238E27FC236}">
              <a16:creationId xmlns:a16="http://schemas.microsoft.com/office/drawing/2014/main" id="{00000000-0008-0000-1800-00005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0" name="Imagen 583">
          <a:extLst>
            <a:ext uri="{FF2B5EF4-FFF2-40B4-BE49-F238E27FC236}">
              <a16:creationId xmlns:a16="http://schemas.microsoft.com/office/drawing/2014/main" id="{00000000-0008-0000-1800-00005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1" name="Imagen 584">
          <a:extLst>
            <a:ext uri="{FF2B5EF4-FFF2-40B4-BE49-F238E27FC236}">
              <a16:creationId xmlns:a16="http://schemas.microsoft.com/office/drawing/2014/main" id="{00000000-0008-0000-1800-00005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2" name="Imagen 585">
          <a:extLst>
            <a:ext uri="{FF2B5EF4-FFF2-40B4-BE49-F238E27FC236}">
              <a16:creationId xmlns:a16="http://schemas.microsoft.com/office/drawing/2014/main" id="{00000000-0008-0000-1800-00005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3" name="Imagen 586">
          <a:extLst>
            <a:ext uri="{FF2B5EF4-FFF2-40B4-BE49-F238E27FC236}">
              <a16:creationId xmlns:a16="http://schemas.microsoft.com/office/drawing/2014/main" id="{00000000-0008-0000-1800-00005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4" name="Imagen 587">
          <a:extLst>
            <a:ext uri="{FF2B5EF4-FFF2-40B4-BE49-F238E27FC236}">
              <a16:creationId xmlns:a16="http://schemas.microsoft.com/office/drawing/2014/main" id="{00000000-0008-0000-1800-00005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5" name="Imagen 588">
          <a:extLst>
            <a:ext uri="{FF2B5EF4-FFF2-40B4-BE49-F238E27FC236}">
              <a16:creationId xmlns:a16="http://schemas.microsoft.com/office/drawing/2014/main" id="{00000000-0008-0000-1800-00005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6" name="Imagen 589">
          <a:extLst>
            <a:ext uri="{FF2B5EF4-FFF2-40B4-BE49-F238E27FC236}">
              <a16:creationId xmlns:a16="http://schemas.microsoft.com/office/drawing/2014/main" id="{00000000-0008-0000-1800-00005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7" name="Imagen 590">
          <a:extLst>
            <a:ext uri="{FF2B5EF4-FFF2-40B4-BE49-F238E27FC236}">
              <a16:creationId xmlns:a16="http://schemas.microsoft.com/office/drawing/2014/main" id="{00000000-0008-0000-1800-00005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8" name="Imagen 591">
          <a:extLst>
            <a:ext uri="{FF2B5EF4-FFF2-40B4-BE49-F238E27FC236}">
              <a16:creationId xmlns:a16="http://schemas.microsoft.com/office/drawing/2014/main" id="{00000000-0008-0000-1800-00006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09" name="Imagen 592">
          <a:extLst>
            <a:ext uri="{FF2B5EF4-FFF2-40B4-BE49-F238E27FC236}">
              <a16:creationId xmlns:a16="http://schemas.microsoft.com/office/drawing/2014/main" id="{00000000-0008-0000-1800-00006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0" name="Imagen 593">
          <a:extLst>
            <a:ext uri="{FF2B5EF4-FFF2-40B4-BE49-F238E27FC236}">
              <a16:creationId xmlns:a16="http://schemas.microsoft.com/office/drawing/2014/main" id="{00000000-0008-0000-1800-00006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1" name="Imagen 594">
          <a:extLst>
            <a:ext uri="{FF2B5EF4-FFF2-40B4-BE49-F238E27FC236}">
              <a16:creationId xmlns:a16="http://schemas.microsoft.com/office/drawing/2014/main" id="{00000000-0008-0000-1800-00006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2" name="Imagen 595">
          <a:extLst>
            <a:ext uri="{FF2B5EF4-FFF2-40B4-BE49-F238E27FC236}">
              <a16:creationId xmlns:a16="http://schemas.microsoft.com/office/drawing/2014/main" id="{00000000-0008-0000-1800-00006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3" name="Imagen 596">
          <a:extLst>
            <a:ext uri="{FF2B5EF4-FFF2-40B4-BE49-F238E27FC236}">
              <a16:creationId xmlns:a16="http://schemas.microsoft.com/office/drawing/2014/main" id="{00000000-0008-0000-1800-00006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4" name="Imagen 597">
          <a:extLst>
            <a:ext uri="{FF2B5EF4-FFF2-40B4-BE49-F238E27FC236}">
              <a16:creationId xmlns:a16="http://schemas.microsoft.com/office/drawing/2014/main" id="{00000000-0008-0000-1800-00006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5" name="Imagen 598">
          <a:extLst>
            <a:ext uri="{FF2B5EF4-FFF2-40B4-BE49-F238E27FC236}">
              <a16:creationId xmlns:a16="http://schemas.microsoft.com/office/drawing/2014/main" id="{00000000-0008-0000-1800-00006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6" name="Imagen 599">
          <a:extLst>
            <a:ext uri="{FF2B5EF4-FFF2-40B4-BE49-F238E27FC236}">
              <a16:creationId xmlns:a16="http://schemas.microsoft.com/office/drawing/2014/main" id="{00000000-0008-0000-1800-00006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7" name="Imagen 600">
          <a:extLst>
            <a:ext uri="{FF2B5EF4-FFF2-40B4-BE49-F238E27FC236}">
              <a16:creationId xmlns:a16="http://schemas.microsoft.com/office/drawing/2014/main" id="{00000000-0008-0000-1800-00006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8" name="Imagen 601">
          <a:extLst>
            <a:ext uri="{FF2B5EF4-FFF2-40B4-BE49-F238E27FC236}">
              <a16:creationId xmlns:a16="http://schemas.microsoft.com/office/drawing/2014/main" id="{00000000-0008-0000-1800-00006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19" name="Imagen 602">
          <a:extLst>
            <a:ext uri="{FF2B5EF4-FFF2-40B4-BE49-F238E27FC236}">
              <a16:creationId xmlns:a16="http://schemas.microsoft.com/office/drawing/2014/main" id="{00000000-0008-0000-1800-00006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0" name="Imagen 603">
          <a:extLst>
            <a:ext uri="{FF2B5EF4-FFF2-40B4-BE49-F238E27FC236}">
              <a16:creationId xmlns:a16="http://schemas.microsoft.com/office/drawing/2014/main" id="{00000000-0008-0000-1800-00006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1" name="Imagen 604">
          <a:extLst>
            <a:ext uri="{FF2B5EF4-FFF2-40B4-BE49-F238E27FC236}">
              <a16:creationId xmlns:a16="http://schemas.microsoft.com/office/drawing/2014/main" id="{00000000-0008-0000-1800-00006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2" name="Imagen 605">
          <a:extLst>
            <a:ext uri="{FF2B5EF4-FFF2-40B4-BE49-F238E27FC236}">
              <a16:creationId xmlns:a16="http://schemas.microsoft.com/office/drawing/2014/main" id="{00000000-0008-0000-1800-00006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3" name="Imagen 606">
          <a:extLst>
            <a:ext uri="{FF2B5EF4-FFF2-40B4-BE49-F238E27FC236}">
              <a16:creationId xmlns:a16="http://schemas.microsoft.com/office/drawing/2014/main" id="{00000000-0008-0000-1800-00006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4" name="Imagen 607">
          <a:extLst>
            <a:ext uri="{FF2B5EF4-FFF2-40B4-BE49-F238E27FC236}">
              <a16:creationId xmlns:a16="http://schemas.microsoft.com/office/drawing/2014/main" id="{00000000-0008-0000-1800-00007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5" name="Imagen 608">
          <a:extLst>
            <a:ext uri="{FF2B5EF4-FFF2-40B4-BE49-F238E27FC236}">
              <a16:creationId xmlns:a16="http://schemas.microsoft.com/office/drawing/2014/main" id="{00000000-0008-0000-1800-00007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6" name="Imagen 609">
          <a:extLst>
            <a:ext uri="{FF2B5EF4-FFF2-40B4-BE49-F238E27FC236}">
              <a16:creationId xmlns:a16="http://schemas.microsoft.com/office/drawing/2014/main" id="{00000000-0008-0000-1800-00007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7" name="Imagen 610">
          <a:extLst>
            <a:ext uri="{FF2B5EF4-FFF2-40B4-BE49-F238E27FC236}">
              <a16:creationId xmlns:a16="http://schemas.microsoft.com/office/drawing/2014/main" id="{00000000-0008-0000-1800-00007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8" name="Imagen 611">
          <a:extLst>
            <a:ext uri="{FF2B5EF4-FFF2-40B4-BE49-F238E27FC236}">
              <a16:creationId xmlns:a16="http://schemas.microsoft.com/office/drawing/2014/main" id="{00000000-0008-0000-1800-00007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29" name="Imagen 612">
          <a:extLst>
            <a:ext uri="{FF2B5EF4-FFF2-40B4-BE49-F238E27FC236}">
              <a16:creationId xmlns:a16="http://schemas.microsoft.com/office/drawing/2014/main" id="{00000000-0008-0000-1800-00007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0" name="Imagen 613">
          <a:extLst>
            <a:ext uri="{FF2B5EF4-FFF2-40B4-BE49-F238E27FC236}">
              <a16:creationId xmlns:a16="http://schemas.microsoft.com/office/drawing/2014/main" id="{00000000-0008-0000-1800-00007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1" name="Imagen 614">
          <a:extLst>
            <a:ext uri="{FF2B5EF4-FFF2-40B4-BE49-F238E27FC236}">
              <a16:creationId xmlns:a16="http://schemas.microsoft.com/office/drawing/2014/main" id="{00000000-0008-0000-1800-00007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2" name="Imagen 615">
          <a:extLst>
            <a:ext uri="{FF2B5EF4-FFF2-40B4-BE49-F238E27FC236}">
              <a16:creationId xmlns:a16="http://schemas.microsoft.com/office/drawing/2014/main" id="{00000000-0008-0000-1800-00007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3" name="Imagen 616">
          <a:extLst>
            <a:ext uri="{FF2B5EF4-FFF2-40B4-BE49-F238E27FC236}">
              <a16:creationId xmlns:a16="http://schemas.microsoft.com/office/drawing/2014/main" id="{00000000-0008-0000-1800-00007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4" name="Imagen 617">
          <a:extLst>
            <a:ext uri="{FF2B5EF4-FFF2-40B4-BE49-F238E27FC236}">
              <a16:creationId xmlns:a16="http://schemas.microsoft.com/office/drawing/2014/main" id="{00000000-0008-0000-1800-00007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5" name="Imagen 618">
          <a:extLst>
            <a:ext uri="{FF2B5EF4-FFF2-40B4-BE49-F238E27FC236}">
              <a16:creationId xmlns:a16="http://schemas.microsoft.com/office/drawing/2014/main" id="{00000000-0008-0000-1800-00007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6" name="Imagen 619">
          <a:extLst>
            <a:ext uri="{FF2B5EF4-FFF2-40B4-BE49-F238E27FC236}">
              <a16:creationId xmlns:a16="http://schemas.microsoft.com/office/drawing/2014/main" id="{00000000-0008-0000-1800-00007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7" name="Imagen 620">
          <a:extLst>
            <a:ext uri="{FF2B5EF4-FFF2-40B4-BE49-F238E27FC236}">
              <a16:creationId xmlns:a16="http://schemas.microsoft.com/office/drawing/2014/main" id="{00000000-0008-0000-1800-00007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8" name="Imagen 621">
          <a:extLst>
            <a:ext uri="{FF2B5EF4-FFF2-40B4-BE49-F238E27FC236}">
              <a16:creationId xmlns:a16="http://schemas.microsoft.com/office/drawing/2014/main" id="{00000000-0008-0000-1800-00007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39" name="Imagen 622">
          <a:extLst>
            <a:ext uri="{FF2B5EF4-FFF2-40B4-BE49-F238E27FC236}">
              <a16:creationId xmlns:a16="http://schemas.microsoft.com/office/drawing/2014/main" id="{00000000-0008-0000-1800-00007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0" name="Imagen 623">
          <a:extLst>
            <a:ext uri="{FF2B5EF4-FFF2-40B4-BE49-F238E27FC236}">
              <a16:creationId xmlns:a16="http://schemas.microsoft.com/office/drawing/2014/main" id="{00000000-0008-0000-1800-00008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1" name="Imagen 624">
          <a:extLst>
            <a:ext uri="{FF2B5EF4-FFF2-40B4-BE49-F238E27FC236}">
              <a16:creationId xmlns:a16="http://schemas.microsoft.com/office/drawing/2014/main" id="{00000000-0008-0000-1800-00008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2" name="Imagen 625">
          <a:extLst>
            <a:ext uri="{FF2B5EF4-FFF2-40B4-BE49-F238E27FC236}">
              <a16:creationId xmlns:a16="http://schemas.microsoft.com/office/drawing/2014/main" id="{00000000-0008-0000-1800-00008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3" name="Imagen 626">
          <a:extLst>
            <a:ext uri="{FF2B5EF4-FFF2-40B4-BE49-F238E27FC236}">
              <a16:creationId xmlns:a16="http://schemas.microsoft.com/office/drawing/2014/main" id="{00000000-0008-0000-1800-00008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4" name="Imagen 627">
          <a:extLst>
            <a:ext uri="{FF2B5EF4-FFF2-40B4-BE49-F238E27FC236}">
              <a16:creationId xmlns:a16="http://schemas.microsoft.com/office/drawing/2014/main" id="{00000000-0008-0000-1800-00008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5" name="Imagen 628">
          <a:extLst>
            <a:ext uri="{FF2B5EF4-FFF2-40B4-BE49-F238E27FC236}">
              <a16:creationId xmlns:a16="http://schemas.microsoft.com/office/drawing/2014/main" id="{00000000-0008-0000-1800-00008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6" name="Imagen 629">
          <a:extLst>
            <a:ext uri="{FF2B5EF4-FFF2-40B4-BE49-F238E27FC236}">
              <a16:creationId xmlns:a16="http://schemas.microsoft.com/office/drawing/2014/main" id="{00000000-0008-0000-1800-00008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7" name="Imagen 630">
          <a:extLst>
            <a:ext uri="{FF2B5EF4-FFF2-40B4-BE49-F238E27FC236}">
              <a16:creationId xmlns:a16="http://schemas.microsoft.com/office/drawing/2014/main" id="{00000000-0008-0000-1800-00008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8" name="Imagen 631">
          <a:extLst>
            <a:ext uri="{FF2B5EF4-FFF2-40B4-BE49-F238E27FC236}">
              <a16:creationId xmlns:a16="http://schemas.microsoft.com/office/drawing/2014/main" id="{00000000-0008-0000-1800-00008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49" name="Imagen 632">
          <a:extLst>
            <a:ext uri="{FF2B5EF4-FFF2-40B4-BE49-F238E27FC236}">
              <a16:creationId xmlns:a16="http://schemas.microsoft.com/office/drawing/2014/main" id="{00000000-0008-0000-1800-00008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0" name="Imagen 633">
          <a:extLst>
            <a:ext uri="{FF2B5EF4-FFF2-40B4-BE49-F238E27FC236}">
              <a16:creationId xmlns:a16="http://schemas.microsoft.com/office/drawing/2014/main" id="{00000000-0008-0000-1800-00008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1" name="Imagen 634">
          <a:extLst>
            <a:ext uri="{FF2B5EF4-FFF2-40B4-BE49-F238E27FC236}">
              <a16:creationId xmlns:a16="http://schemas.microsoft.com/office/drawing/2014/main" id="{00000000-0008-0000-1800-00008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2" name="Imagen 635">
          <a:extLst>
            <a:ext uri="{FF2B5EF4-FFF2-40B4-BE49-F238E27FC236}">
              <a16:creationId xmlns:a16="http://schemas.microsoft.com/office/drawing/2014/main" id="{00000000-0008-0000-1800-00008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3" name="Imagen 636">
          <a:extLst>
            <a:ext uri="{FF2B5EF4-FFF2-40B4-BE49-F238E27FC236}">
              <a16:creationId xmlns:a16="http://schemas.microsoft.com/office/drawing/2014/main" id="{00000000-0008-0000-1800-00008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4" name="Imagen 637">
          <a:extLst>
            <a:ext uri="{FF2B5EF4-FFF2-40B4-BE49-F238E27FC236}">
              <a16:creationId xmlns:a16="http://schemas.microsoft.com/office/drawing/2014/main" id="{00000000-0008-0000-1800-00008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5" name="Imagen 638">
          <a:extLst>
            <a:ext uri="{FF2B5EF4-FFF2-40B4-BE49-F238E27FC236}">
              <a16:creationId xmlns:a16="http://schemas.microsoft.com/office/drawing/2014/main" id="{00000000-0008-0000-1800-00008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6" name="Imagen 639">
          <a:extLst>
            <a:ext uri="{FF2B5EF4-FFF2-40B4-BE49-F238E27FC236}">
              <a16:creationId xmlns:a16="http://schemas.microsoft.com/office/drawing/2014/main" id="{00000000-0008-0000-1800-00009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7" name="Imagen 640">
          <a:extLst>
            <a:ext uri="{FF2B5EF4-FFF2-40B4-BE49-F238E27FC236}">
              <a16:creationId xmlns:a16="http://schemas.microsoft.com/office/drawing/2014/main" id="{00000000-0008-0000-1800-00009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8" name="Imagen 641">
          <a:extLst>
            <a:ext uri="{FF2B5EF4-FFF2-40B4-BE49-F238E27FC236}">
              <a16:creationId xmlns:a16="http://schemas.microsoft.com/office/drawing/2014/main" id="{00000000-0008-0000-1800-00009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59" name="Imagen 642">
          <a:extLst>
            <a:ext uri="{FF2B5EF4-FFF2-40B4-BE49-F238E27FC236}">
              <a16:creationId xmlns:a16="http://schemas.microsoft.com/office/drawing/2014/main" id="{00000000-0008-0000-1800-00009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0" name="Imagen 643">
          <a:extLst>
            <a:ext uri="{FF2B5EF4-FFF2-40B4-BE49-F238E27FC236}">
              <a16:creationId xmlns:a16="http://schemas.microsoft.com/office/drawing/2014/main" id="{00000000-0008-0000-1800-00009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1" name="Imagen 644">
          <a:extLst>
            <a:ext uri="{FF2B5EF4-FFF2-40B4-BE49-F238E27FC236}">
              <a16:creationId xmlns:a16="http://schemas.microsoft.com/office/drawing/2014/main" id="{00000000-0008-0000-1800-00009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2" name="Imagen 645">
          <a:extLst>
            <a:ext uri="{FF2B5EF4-FFF2-40B4-BE49-F238E27FC236}">
              <a16:creationId xmlns:a16="http://schemas.microsoft.com/office/drawing/2014/main" id="{00000000-0008-0000-1800-00009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3" name="Imagen 646">
          <a:extLst>
            <a:ext uri="{FF2B5EF4-FFF2-40B4-BE49-F238E27FC236}">
              <a16:creationId xmlns:a16="http://schemas.microsoft.com/office/drawing/2014/main" id="{00000000-0008-0000-1800-00009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4" name="Imagen 647">
          <a:extLst>
            <a:ext uri="{FF2B5EF4-FFF2-40B4-BE49-F238E27FC236}">
              <a16:creationId xmlns:a16="http://schemas.microsoft.com/office/drawing/2014/main" id="{00000000-0008-0000-1800-00009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5" name="Imagen 648">
          <a:extLst>
            <a:ext uri="{FF2B5EF4-FFF2-40B4-BE49-F238E27FC236}">
              <a16:creationId xmlns:a16="http://schemas.microsoft.com/office/drawing/2014/main" id="{00000000-0008-0000-1800-00009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6" name="Imagen 649">
          <a:extLst>
            <a:ext uri="{FF2B5EF4-FFF2-40B4-BE49-F238E27FC236}">
              <a16:creationId xmlns:a16="http://schemas.microsoft.com/office/drawing/2014/main" id="{00000000-0008-0000-1800-00009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7" name="Imagen 650">
          <a:extLst>
            <a:ext uri="{FF2B5EF4-FFF2-40B4-BE49-F238E27FC236}">
              <a16:creationId xmlns:a16="http://schemas.microsoft.com/office/drawing/2014/main" id="{00000000-0008-0000-1800-00009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8" name="Imagen 651">
          <a:extLst>
            <a:ext uri="{FF2B5EF4-FFF2-40B4-BE49-F238E27FC236}">
              <a16:creationId xmlns:a16="http://schemas.microsoft.com/office/drawing/2014/main" id="{00000000-0008-0000-1800-00009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69" name="Imagen 652">
          <a:extLst>
            <a:ext uri="{FF2B5EF4-FFF2-40B4-BE49-F238E27FC236}">
              <a16:creationId xmlns:a16="http://schemas.microsoft.com/office/drawing/2014/main" id="{00000000-0008-0000-1800-00009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0" name="Imagen 653">
          <a:extLst>
            <a:ext uri="{FF2B5EF4-FFF2-40B4-BE49-F238E27FC236}">
              <a16:creationId xmlns:a16="http://schemas.microsoft.com/office/drawing/2014/main" id="{00000000-0008-0000-1800-00009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1" name="Imagen 654">
          <a:extLst>
            <a:ext uri="{FF2B5EF4-FFF2-40B4-BE49-F238E27FC236}">
              <a16:creationId xmlns:a16="http://schemas.microsoft.com/office/drawing/2014/main" id="{00000000-0008-0000-1800-00009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2" name="Imagen 655">
          <a:extLst>
            <a:ext uri="{FF2B5EF4-FFF2-40B4-BE49-F238E27FC236}">
              <a16:creationId xmlns:a16="http://schemas.microsoft.com/office/drawing/2014/main" id="{00000000-0008-0000-1800-0000A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3" name="Imagen 656">
          <a:extLst>
            <a:ext uri="{FF2B5EF4-FFF2-40B4-BE49-F238E27FC236}">
              <a16:creationId xmlns:a16="http://schemas.microsoft.com/office/drawing/2014/main" id="{00000000-0008-0000-1800-0000A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4" name="Imagen 657">
          <a:extLst>
            <a:ext uri="{FF2B5EF4-FFF2-40B4-BE49-F238E27FC236}">
              <a16:creationId xmlns:a16="http://schemas.microsoft.com/office/drawing/2014/main" id="{00000000-0008-0000-1800-0000A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5" name="Imagen 658">
          <a:extLst>
            <a:ext uri="{FF2B5EF4-FFF2-40B4-BE49-F238E27FC236}">
              <a16:creationId xmlns:a16="http://schemas.microsoft.com/office/drawing/2014/main" id="{00000000-0008-0000-1800-0000A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6" name="Imagen 659">
          <a:extLst>
            <a:ext uri="{FF2B5EF4-FFF2-40B4-BE49-F238E27FC236}">
              <a16:creationId xmlns:a16="http://schemas.microsoft.com/office/drawing/2014/main" id="{00000000-0008-0000-1800-0000A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7" name="Imagen 660">
          <a:extLst>
            <a:ext uri="{FF2B5EF4-FFF2-40B4-BE49-F238E27FC236}">
              <a16:creationId xmlns:a16="http://schemas.microsoft.com/office/drawing/2014/main" id="{00000000-0008-0000-1800-0000A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8" name="Imagen 661">
          <a:extLst>
            <a:ext uri="{FF2B5EF4-FFF2-40B4-BE49-F238E27FC236}">
              <a16:creationId xmlns:a16="http://schemas.microsoft.com/office/drawing/2014/main" id="{00000000-0008-0000-1800-0000A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79" name="Imagen 662">
          <a:extLst>
            <a:ext uri="{FF2B5EF4-FFF2-40B4-BE49-F238E27FC236}">
              <a16:creationId xmlns:a16="http://schemas.microsoft.com/office/drawing/2014/main" id="{00000000-0008-0000-1800-0000A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0" name="Imagen 663">
          <a:extLst>
            <a:ext uri="{FF2B5EF4-FFF2-40B4-BE49-F238E27FC236}">
              <a16:creationId xmlns:a16="http://schemas.microsoft.com/office/drawing/2014/main" id="{00000000-0008-0000-1800-0000A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1" name="Imagen 664">
          <a:extLst>
            <a:ext uri="{FF2B5EF4-FFF2-40B4-BE49-F238E27FC236}">
              <a16:creationId xmlns:a16="http://schemas.microsoft.com/office/drawing/2014/main" id="{00000000-0008-0000-1800-0000A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2" name="Imagen 665">
          <a:extLst>
            <a:ext uri="{FF2B5EF4-FFF2-40B4-BE49-F238E27FC236}">
              <a16:creationId xmlns:a16="http://schemas.microsoft.com/office/drawing/2014/main" id="{00000000-0008-0000-1800-0000A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3" name="Imagen 666">
          <a:extLst>
            <a:ext uri="{FF2B5EF4-FFF2-40B4-BE49-F238E27FC236}">
              <a16:creationId xmlns:a16="http://schemas.microsoft.com/office/drawing/2014/main" id="{00000000-0008-0000-1800-0000A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4" name="Imagen 667">
          <a:extLst>
            <a:ext uri="{FF2B5EF4-FFF2-40B4-BE49-F238E27FC236}">
              <a16:creationId xmlns:a16="http://schemas.microsoft.com/office/drawing/2014/main" id="{00000000-0008-0000-1800-0000A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5" name="Imagen 668">
          <a:extLst>
            <a:ext uri="{FF2B5EF4-FFF2-40B4-BE49-F238E27FC236}">
              <a16:creationId xmlns:a16="http://schemas.microsoft.com/office/drawing/2014/main" id="{00000000-0008-0000-1800-0000A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6" name="Imagen 669">
          <a:extLst>
            <a:ext uri="{FF2B5EF4-FFF2-40B4-BE49-F238E27FC236}">
              <a16:creationId xmlns:a16="http://schemas.microsoft.com/office/drawing/2014/main" id="{00000000-0008-0000-1800-0000A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7" name="Imagen 670">
          <a:extLst>
            <a:ext uri="{FF2B5EF4-FFF2-40B4-BE49-F238E27FC236}">
              <a16:creationId xmlns:a16="http://schemas.microsoft.com/office/drawing/2014/main" id="{00000000-0008-0000-1800-0000A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8" name="Imagen 671">
          <a:extLst>
            <a:ext uri="{FF2B5EF4-FFF2-40B4-BE49-F238E27FC236}">
              <a16:creationId xmlns:a16="http://schemas.microsoft.com/office/drawing/2014/main" id="{00000000-0008-0000-1800-0000B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89" name="Imagen 672">
          <a:extLst>
            <a:ext uri="{FF2B5EF4-FFF2-40B4-BE49-F238E27FC236}">
              <a16:creationId xmlns:a16="http://schemas.microsoft.com/office/drawing/2014/main" id="{00000000-0008-0000-1800-0000B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0" name="Imagen 673">
          <a:extLst>
            <a:ext uri="{FF2B5EF4-FFF2-40B4-BE49-F238E27FC236}">
              <a16:creationId xmlns:a16="http://schemas.microsoft.com/office/drawing/2014/main" id="{00000000-0008-0000-1800-0000B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1" name="Imagen 674">
          <a:extLst>
            <a:ext uri="{FF2B5EF4-FFF2-40B4-BE49-F238E27FC236}">
              <a16:creationId xmlns:a16="http://schemas.microsoft.com/office/drawing/2014/main" id="{00000000-0008-0000-1800-0000B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2" name="Imagen 675">
          <a:extLst>
            <a:ext uri="{FF2B5EF4-FFF2-40B4-BE49-F238E27FC236}">
              <a16:creationId xmlns:a16="http://schemas.microsoft.com/office/drawing/2014/main" id="{00000000-0008-0000-1800-0000B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3" name="Imagen 676">
          <a:extLst>
            <a:ext uri="{FF2B5EF4-FFF2-40B4-BE49-F238E27FC236}">
              <a16:creationId xmlns:a16="http://schemas.microsoft.com/office/drawing/2014/main" id="{00000000-0008-0000-1800-0000B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4" name="Imagen 677">
          <a:extLst>
            <a:ext uri="{FF2B5EF4-FFF2-40B4-BE49-F238E27FC236}">
              <a16:creationId xmlns:a16="http://schemas.microsoft.com/office/drawing/2014/main" id="{00000000-0008-0000-1800-0000B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5" name="Imagen 678">
          <a:extLst>
            <a:ext uri="{FF2B5EF4-FFF2-40B4-BE49-F238E27FC236}">
              <a16:creationId xmlns:a16="http://schemas.microsoft.com/office/drawing/2014/main" id="{00000000-0008-0000-1800-0000B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6" name="Imagen 679">
          <a:extLst>
            <a:ext uri="{FF2B5EF4-FFF2-40B4-BE49-F238E27FC236}">
              <a16:creationId xmlns:a16="http://schemas.microsoft.com/office/drawing/2014/main" id="{00000000-0008-0000-1800-0000B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7" name="Imagen 680">
          <a:extLst>
            <a:ext uri="{FF2B5EF4-FFF2-40B4-BE49-F238E27FC236}">
              <a16:creationId xmlns:a16="http://schemas.microsoft.com/office/drawing/2014/main" id="{00000000-0008-0000-1800-0000B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8" name="Imagen 681">
          <a:extLst>
            <a:ext uri="{FF2B5EF4-FFF2-40B4-BE49-F238E27FC236}">
              <a16:creationId xmlns:a16="http://schemas.microsoft.com/office/drawing/2014/main" id="{00000000-0008-0000-1800-0000B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699" name="Imagen 682">
          <a:extLst>
            <a:ext uri="{FF2B5EF4-FFF2-40B4-BE49-F238E27FC236}">
              <a16:creationId xmlns:a16="http://schemas.microsoft.com/office/drawing/2014/main" id="{00000000-0008-0000-1800-0000B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0" name="Imagen 683">
          <a:extLst>
            <a:ext uri="{FF2B5EF4-FFF2-40B4-BE49-F238E27FC236}">
              <a16:creationId xmlns:a16="http://schemas.microsoft.com/office/drawing/2014/main" id="{00000000-0008-0000-1800-0000B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1" name="Imagen 684">
          <a:extLst>
            <a:ext uri="{FF2B5EF4-FFF2-40B4-BE49-F238E27FC236}">
              <a16:creationId xmlns:a16="http://schemas.microsoft.com/office/drawing/2014/main" id="{00000000-0008-0000-1800-0000B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2" name="Imagen 685">
          <a:extLst>
            <a:ext uri="{FF2B5EF4-FFF2-40B4-BE49-F238E27FC236}">
              <a16:creationId xmlns:a16="http://schemas.microsoft.com/office/drawing/2014/main" id="{00000000-0008-0000-1800-0000B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3" name="Imagen 686">
          <a:extLst>
            <a:ext uri="{FF2B5EF4-FFF2-40B4-BE49-F238E27FC236}">
              <a16:creationId xmlns:a16="http://schemas.microsoft.com/office/drawing/2014/main" id="{00000000-0008-0000-1800-0000B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4" name="Imagen 687">
          <a:extLst>
            <a:ext uri="{FF2B5EF4-FFF2-40B4-BE49-F238E27FC236}">
              <a16:creationId xmlns:a16="http://schemas.microsoft.com/office/drawing/2014/main" id="{00000000-0008-0000-1800-0000C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5" name="Imagen 688">
          <a:extLst>
            <a:ext uri="{FF2B5EF4-FFF2-40B4-BE49-F238E27FC236}">
              <a16:creationId xmlns:a16="http://schemas.microsoft.com/office/drawing/2014/main" id="{00000000-0008-0000-1800-0000C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6" name="Imagen 689">
          <a:extLst>
            <a:ext uri="{FF2B5EF4-FFF2-40B4-BE49-F238E27FC236}">
              <a16:creationId xmlns:a16="http://schemas.microsoft.com/office/drawing/2014/main" id="{00000000-0008-0000-1800-0000C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7" name="Imagen 690">
          <a:extLst>
            <a:ext uri="{FF2B5EF4-FFF2-40B4-BE49-F238E27FC236}">
              <a16:creationId xmlns:a16="http://schemas.microsoft.com/office/drawing/2014/main" id="{00000000-0008-0000-1800-0000C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8" name="Imagen 691">
          <a:extLst>
            <a:ext uri="{FF2B5EF4-FFF2-40B4-BE49-F238E27FC236}">
              <a16:creationId xmlns:a16="http://schemas.microsoft.com/office/drawing/2014/main" id="{00000000-0008-0000-1800-0000C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09" name="Imagen 692">
          <a:extLst>
            <a:ext uri="{FF2B5EF4-FFF2-40B4-BE49-F238E27FC236}">
              <a16:creationId xmlns:a16="http://schemas.microsoft.com/office/drawing/2014/main" id="{00000000-0008-0000-1800-0000C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0" name="Imagen 693">
          <a:extLst>
            <a:ext uri="{FF2B5EF4-FFF2-40B4-BE49-F238E27FC236}">
              <a16:creationId xmlns:a16="http://schemas.microsoft.com/office/drawing/2014/main" id="{00000000-0008-0000-1800-0000C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1" name="Imagen 694">
          <a:extLst>
            <a:ext uri="{FF2B5EF4-FFF2-40B4-BE49-F238E27FC236}">
              <a16:creationId xmlns:a16="http://schemas.microsoft.com/office/drawing/2014/main" id="{00000000-0008-0000-1800-0000C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2" name="Imagen 695">
          <a:extLst>
            <a:ext uri="{FF2B5EF4-FFF2-40B4-BE49-F238E27FC236}">
              <a16:creationId xmlns:a16="http://schemas.microsoft.com/office/drawing/2014/main" id="{00000000-0008-0000-1800-0000C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3" name="Imagen 696">
          <a:extLst>
            <a:ext uri="{FF2B5EF4-FFF2-40B4-BE49-F238E27FC236}">
              <a16:creationId xmlns:a16="http://schemas.microsoft.com/office/drawing/2014/main" id="{00000000-0008-0000-1800-0000C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4" name="Imagen 697">
          <a:extLst>
            <a:ext uri="{FF2B5EF4-FFF2-40B4-BE49-F238E27FC236}">
              <a16:creationId xmlns:a16="http://schemas.microsoft.com/office/drawing/2014/main" id="{00000000-0008-0000-1800-0000C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5" name="Imagen 698">
          <a:extLst>
            <a:ext uri="{FF2B5EF4-FFF2-40B4-BE49-F238E27FC236}">
              <a16:creationId xmlns:a16="http://schemas.microsoft.com/office/drawing/2014/main" id="{00000000-0008-0000-1800-0000C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6" name="Imagen 699">
          <a:extLst>
            <a:ext uri="{FF2B5EF4-FFF2-40B4-BE49-F238E27FC236}">
              <a16:creationId xmlns:a16="http://schemas.microsoft.com/office/drawing/2014/main" id="{00000000-0008-0000-1800-0000C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7" name="Imagen 700">
          <a:extLst>
            <a:ext uri="{FF2B5EF4-FFF2-40B4-BE49-F238E27FC236}">
              <a16:creationId xmlns:a16="http://schemas.microsoft.com/office/drawing/2014/main" id="{00000000-0008-0000-1800-0000C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8" name="Imagen 701">
          <a:extLst>
            <a:ext uri="{FF2B5EF4-FFF2-40B4-BE49-F238E27FC236}">
              <a16:creationId xmlns:a16="http://schemas.microsoft.com/office/drawing/2014/main" id="{00000000-0008-0000-1800-0000C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19" name="Imagen 702">
          <a:extLst>
            <a:ext uri="{FF2B5EF4-FFF2-40B4-BE49-F238E27FC236}">
              <a16:creationId xmlns:a16="http://schemas.microsoft.com/office/drawing/2014/main" id="{00000000-0008-0000-1800-0000C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0" name="Imagen 703">
          <a:extLst>
            <a:ext uri="{FF2B5EF4-FFF2-40B4-BE49-F238E27FC236}">
              <a16:creationId xmlns:a16="http://schemas.microsoft.com/office/drawing/2014/main" id="{00000000-0008-0000-1800-0000D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1" name="Imagen 704">
          <a:extLst>
            <a:ext uri="{FF2B5EF4-FFF2-40B4-BE49-F238E27FC236}">
              <a16:creationId xmlns:a16="http://schemas.microsoft.com/office/drawing/2014/main" id="{00000000-0008-0000-1800-0000D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2" name="Imagen 705">
          <a:extLst>
            <a:ext uri="{FF2B5EF4-FFF2-40B4-BE49-F238E27FC236}">
              <a16:creationId xmlns:a16="http://schemas.microsoft.com/office/drawing/2014/main" id="{00000000-0008-0000-1800-0000D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3" name="Imagen 706">
          <a:extLst>
            <a:ext uri="{FF2B5EF4-FFF2-40B4-BE49-F238E27FC236}">
              <a16:creationId xmlns:a16="http://schemas.microsoft.com/office/drawing/2014/main" id="{00000000-0008-0000-1800-0000D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4" name="Imagen 707">
          <a:extLst>
            <a:ext uri="{FF2B5EF4-FFF2-40B4-BE49-F238E27FC236}">
              <a16:creationId xmlns:a16="http://schemas.microsoft.com/office/drawing/2014/main" id="{00000000-0008-0000-1800-0000D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5" name="Imagen 708">
          <a:extLst>
            <a:ext uri="{FF2B5EF4-FFF2-40B4-BE49-F238E27FC236}">
              <a16:creationId xmlns:a16="http://schemas.microsoft.com/office/drawing/2014/main" id="{00000000-0008-0000-1800-0000D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6" name="Imagen 709">
          <a:extLst>
            <a:ext uri="{FF2B5EF4-FFF2-40B4-BE49-F238E27FC236}">
              <a16:creationId xmlns:a16="http://schemas.microsoft.com/office/drawing/2014/main" id="{00000000-0008-0000-1800-0000D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7" name="Imagen 710">
          <a:extLst>
            <a:ext uri="{FF2B5EF4-FFF2-40B4-BE49-F238E27FC236}">
              <a16:creationId xmlns:a16="http://schemas.microsoft.com/office/drawing/2014/main" id="{00000000-0008-0000-1800-0000D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8" name="Imagen 711">
          <a:extLst>
            <a:ext uri="{FF2B5EF4-FFF2-40B4-BE49-F238E27FC236}">
              <a16:creationId xmlns:a16="http://schemas.microsoft.com/office/drawing/2014/main" id="{00000000-0008-0000-1800-0000D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29" name="Imagen 712">
          <a:extLst>
            <a:ext uri="{FF2B5EF4-FFF2-40B4-BE49-F238E27FC236}">
              <a16:creationId xmlns:a16="http://schemas.microsoft.com/office/drawing/2014/main" id="{00000000-0008-0000-1800-0000D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0" name="Imagen 713">
          <a:extLst>
            <a:ext uri="{FF2B5EF4-FFF2-40B4-BE49-F238E27FC236}">
              <a16:creationId xmlns:a16="http://schemas.microsoft.com/office/drawing/2014/main" id="{00000000-0008-0000-1800-0000D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1" name="Imagen 714">
          <a:extLst>
            <a:ext uri="{FF2B5EF4-FFF2-40B4-BE49-F238E27FC236}">
              <a16:creationId xmlns:a16="http://schemas.microsoft.com/office/drawing/2014/main" id="{00000000-0008-0000-1800-0000D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2" name="Imagen 715">
          <a:extLst>
            <a:ext uri="{FF2B5EF4-FFF2-40B4-BE49-F238E27FC236}">
              <a16:creationId xmlns:a16="http://schemas.microsoft.com/office/drawing/2014/main" id="{00000000-0008-0000-1800-0000D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3" name="Imagen 716">
          <a:extLst>
            <a:ext uri="{FF2B5EF4-FFF2-40B4-BE49-F238E27FC236}">
              <a16:creationId xmlns:a16="http://schemas.microsoft.com/office/drawing/2014/main" id="{00000000-0008-0000-1800-0000D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4" name="Imagen 717">
          <a:extLst>
            <a:ext uri="{FF2B5EF4-FFF2-40B4-BE49-F238E27FC236}">
              <a16:creationId xmlns:a16="http://schemas.microsoft.com/office/drawing/2014/main" id="{00000000-0008-0000-1800-0000D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5" name="Imagen 718">
          <a:extLst>
            <a:ext uri="{FF2B5EF4-FFF2-40B4-BE49-F238E27FC236}">
              <a16:creationId xmlns:a16="http://schemas.microsoft.com/office/drawing/2014/main" id="{00000000-0008-0000-1800-0000D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6" name="Imagen 719">
          <a:extLst>
            <a:ext uri="{FF2B5EF4-FFF2-40B4-BE49-F238E27FC236}">
              <a16:creationId xmlns:a16="http://schemas.microsoft.com/office/drawing/2014/main" id="{00000000-0008-0000-1800-0000E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7" name="Imagen 720">
          <a:extLst>
            <a:ext uri="{FF2B5EF4-FFF2-40B4-BE49-F238E27FC236}">
              <a16:creationId xmlns:a16="http://schemas.microsoft.com/office/drawing/2014/main" id="{00000000-0008-0000-1800-0000E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8" name="Imagen 721">
          <a:extLst>
            <a:ext uri="{FF2B5EF4-FFF2-40B4-BE49-F238E27FC236}">
              <a16:creationId xmlns:a16="http://schemas.microsoft.com/office/drawing/2014/main" id="{00000000-0008-0000-1800-0000E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39" name="Imagen 722">
          <a:extLst>
            <a:ext uri="{FF2B5EF4-FFF2-40B4-BE49-F238E27FC236}">
              <a16:creationId xmlns:a16="http://schemas.microsoft.com/office/drawing/2014/main" id="{00000000-0008-0000-1800-0000E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0" name="Imagen 723">
          <a:extLst>
            <a:ext uri="{FF2B5EF4-FFF2-40B4-BE49-F238E27FC236}">
              <a16:creationId xmlns:a16="http://schemas.microsoft.com/office/drawing/2014/main" id="{00000000-0008-0000-1800-0000E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1" name="Imagen 724">
          <a:extLst>
            <a:ext uri="{FF2B5EF4-FFF2-40B4-BE49-F238E27FC236}">
              <a16:creationId xmlns:a16="http://schemas.microsoft.com/office/drawing/2014/main" id="{00000000-0008-0000-1800-0000E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2" name="Imagen 725">
          <a:extLst>
            <a:ext uri="{FF2B5EF4-FFF2-40B4-BE49-F238E27FC236}">
              <a16:creationId xmlns:a16="http://schemas.microsoft.com/office/drawing/2014/main" id="{00000000-0008-0000-1800-0000E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3" name="Imagen 726">
          <a:extLst>
            <a:ext uri="{FF2B5EF4-FFF2-40B4-BE49-F238E27FC236}">
              <a16:creationId xmlns:a16="http://schemas.microsoft.com/office/drawing/2014/main" id="{00000000-0008-0000-1800-0000E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4" name="Imagen 727">
          <a:extLst>
            <a:ext uri="{FF2B5EF4-FFF2-40B4-BE49-F238E27FC236}">
              <a16:creationId xmlns:a16="http://schemas.microsoft.com/office/drawing/2014/main" id="{00000000-0008-0000-1800-0000E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5" name="Imagen 728">
          <a:extLst>
            <a:ext uri="{FF2B5EF4-FFF2-40B4-BE49-F238E27FC236}">
              <a16:creationId xmlns:a16="http://schemas.microsoft.com/office/drawing/2014/main" id="{00000000-0008-0000-1800-0000E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6" name="Imagen 729">
          <a:extLst>
            <a:ext uri="{FF2B5EF4-FFF2-40B4-BE49-F238E27FC236}">
              <a16:creationId xmlns:a16="http://schemas.microsoft.com/office/drawing/2014/main" id="{00000000-0008-0000-1800-0000E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7" name="Imagen 730">
          <a:extLst>
            <a:ext uri="{FF2B5EF4-FFF2-40B4-BE49-F238E27FC236}">
              <a16:creationId xmlns:a16="http://schemas.microsoft.com/office/drawing/2014/main" id="{00000000-0008-0000-1800-0000E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8" name="Imagen 731">
          <a:extLst>
            <a:ext uri="{FF2B5EF4-FFF2-40B4-BE49-F238E27FC236}">
              <a16:creationId xmlns:a16="http://schemas.microsoft.com/office/drawing/2014/main" id="{00000000-0008-0000-1800-0000E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49" name="Imagen 732">
          <a:extLst>
            <a:ext uri="{FF2B5EF4-FFF2-40B4-BE49-F238E27FC236}">
              <a16:creationId xmlns:a16="http://schemas.microsoft.com/office/drawing/2014/main" id="{00000000-0008-0000-1800-0000E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0" name="Imagen 733">
          <a:extLst>
            <a:ext uri="{FF2B5EF4-FFF2-40B4-BE49-F238E27FC236}">
              <a16:creationId xmlns:a16="http://schemas.microsoft.com/office/drawing/2014/main" id="{00000000-0008-0000-1800-0000E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1" name="Imagen 734">
          <a:extLst>
            <a:ext uri="{FF2B5EF4-FFF2-40B4-BE49-F238E27FC236}">
              <a16:creationId xmlns:a16="http://schemas.microsoft.com/office/drawing/2014/main" id="{00000000-0008-0000-1800-0000E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2" name="Imagen 735">
          <a:extLst>
            <a:ext uri="{FF2B5EF4-FFF2-40B4-BE49-F238E27FC236}">
              <a16:creationId xmlns:a16="http://schemas.microsoft.com/office/drawing/2014/main" id="{00000000-0008-0000-1800-0000F0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3" name="Imagen 736">
          <a:extLst>
            <a:ext uri="{FF2B5EF4-FFF2-40B4-BE49-F238E27FC236}">
              <a16:creationId xmlns:a16="http://schemas.microsoft.com/office/drawing/2014/main" id="{00000000-0008-0000-1800-0000F1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4" name="Imagen 737">
          <a:extLst>
            <a:ext uri="{FF2B5EF4-FFF2-40B4-BE49-F238E27FC236}">
              <a16:creationId xmlns:a16="http://schemas.microsoft.com/office/drawing/2014/main" id="{00000000-0008-0000-1800-0000F2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5" name="Imagen 738">
          <a:extLst>
            <a:ext uri="{FF2B5EF4-FFF2-40B4-BE49-F238E27FC236}">
              <a16:creationId xmlns:a16="http://schemas.microsoft.com/office/drawing/2014/main" id="{00000000-0008-0000-1800-0000F3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6" name="Imagen 739">
          <a:extLst>
            <a:ext uri="{FF2B5EF4-FFF2-40B4-BE49-F238E27FC236}">
              <a16:creationId xmlns:a16="http://schemas.microsoft.com/office/drawing/2014/main" id="{00000000-0008-0000-1800-0000F4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7" name="Imagen 740">
          <a:extLst>
            <a:ext uri="{FF2B5EF4-FFF2-40B4-BE49-F238E27FC236}">
              <a16:creationId xmlns:a16="http://schemas.microsoft.com/office/drawing/2014/main" id="{00000000-0008-0000-1800-0000F5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8" name="Imagen 741">
          <a:extLst>
            <a:ext uri="{FF2B5EF4-FFF2-40B4-BE49-F238E27FC236}">
              <a16:creationId xmlns:a16="http://schemas.microsoft.com/office/drawing/2014/main" id="{00000000-0008-0000-1800-0000F6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59" name="Imagen 742">
          <a:extLst>
            <a:ext uri="{FF2B5EF4-FFF2-40B4-BE49-F238E27FC236}">
              <a16:creationId xmlns:a16="http://schemas.microsoft.com/office/drawing/2014/main" id="{00000000-0008-0000-1800-0000F7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0" name="Imagen 743">
          <a:extLst>
            <a:ext uri="{FF2B5EF4-FFF2-40B4-BE49-F238E27FC236}">
              <a16:creationId xmlns:a16="http://schemas.microsoft.com/office/drawing/2014/main" id="{00000000-0008-0000-1800-0000F8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1" name="Imagen 744">
          <a:extLst>
            <a:ext uri="{FF2B5EF4-FFF2-40B4-BE49-F238E27FC236}">
              <a16:creationId xmlns:a16="http://schemas.microsoft.com/office/drawing/2014/main" id="{00000000-0008-0000-1800-0000F9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2" name="Imagen 745">
          <a:extLst>
            <a:ext uri="{FF2B5EF4-FFF2-40B4-BE49-F238E27FC236}">
              <a16:creationId xmlns:a16="http://schemas.microsoft.com/office/drawing/2014/main" id="{00000000-0008-0000-1800-0000FA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3" name="Imagen 746">
          <a:extLst>
            <a:ext uri="{FF2B5EF4-FFF2-40B4-BE49-F238E27FC236}">
              <a16:creationId xmlns:a16="http://schemas.microsoft.com/office/drawing/2014/main" id="{00000000-0008-0000-1800-0000FB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4" name="Imagen 747">
          <a:extLst>
            <a:ext uri="{FF2B5EF4-FFF2-40B4-BE49-F238E27FC236}">
              <a16:creationId xmlns:a16="http://schemas.microsoft.com/office/drawing/2014/main" id="{00000000-0008-0000-1800-0000FC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5" name="Imagen 748">
          <a:extLst>
            <a:ext uri="{FF2B5EF4-FFF2-40B4-BE49-F238E27FC236}">
              <a16:creationId xmlns:a16="http://schemas.microsoft.com/office/drawing/2014/main" id="{00000000-0008-0000-1800-0000FD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6" name="Imagen 749">
          <a:extLst>
            <a:ext uri="{FF2B5EF4-FFF2-40B4-BE49-F238E27FC236}">
              <a16:creationId xmlns:a16="http://schemas.microsoft.com/office/drawing/2014/main" id="{00000000-0008-0000-1800-0000FE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7" name="Imagen 750">
          <a:extLst>
            <a:ext uri="{FF2B5EF4-FFF2-40B4-BE49-F238E27FC236}">
              <a16:creationId xmlns:a16="http://schemas.microsoft.com/office/drawing/2014/main" id="{00000000-0008-0000-1800-0000FF02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8" name="Imagen 751">
          <a:extLst>
            <a:ext uri="{FF2B5EF4-FFF2-40B4-BE49-F238E27FC236}">
              <a16:creationId xmlns:a16="http://schemas.microsoft.com/office/drawing/2014/main" id="{00000000-0008-0000-1800-00000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69" name="Imagen 752">
          <a:extLst>
            <a:ext uri="{FF2B5EF4-FFF2-40B4-BE49-F238E27FC236}">
              <a16:creationId xmlns:a16="http://schemas.microsoft.com/office/drawing/2014/main" id="{00000000-0008-0000-1800-00000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0" name="Imagen 753">
          <a:extLst>
            <a:ext uri="{FF2B5EF4-FFF2-40B4-BE49-F238E27FC236}">
              <a16:creationId xmlns:a16="http://schemas.microsoft.com/office/drawing/2014/main" id="{00000000-0008-0000-1800-00000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1" name="Imagen 754">
          <a:extLst>
            <a:ext uri="{FF2B5EF4-FFF2-40B4-BE49-F238E27FC236}">
              <a16:creationId xmlns:a16="http://schemas.microsoft.com/office/drawing/2014/main" id="{00000000-0008-0000-1800-00000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2" name="Imagen 755">
          <a:extLst>
            <a:ext uri="{FF2B5EF4-FFF2-40B4-BE49-F238E27FC236}">
              <a16:creationId xmlns:a16="http://schemas.microsoft.com/office/drawing/2014/main" id="{00000000-0008-0000-1800-00000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3" name="Imagen 756">
          <a:extLst>
            <a:ext uri="{FF2B5EF4-FFF2-40B4-BE49-F238E27FC236}">
              <a16:creationId xmlns:a16="http://schemas.microsoft.com/office/drawing/2014/main" id="{00000000-0008-0000-1800-00000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4" name="Imagen 757">
          <a:extLst>
            <a:ext uri="{FF2B5EF4-FFF2-40B4-BE49-F238E27FC236}">
              <a16:creationId xmlns:a16="http://schemas.microsoft.com/office/drawing/2014/main" id="{00000000-0008-0000-1800-00000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5" name="Imagen 758">
          <a:extLst>
            <a:ext uri="{FF2B5EF4-FFF2-40B4-BE49-F238E27FC236}">
              <a16:creationId xmlns:a16="http://schemas.microsoft.com/office/drawing/2014/main" id="{00000000-0008-0000-1800-00000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6" name="Imagen 759">
          <a:extLst>
            <a:ext uri="{FF2B5EF4-FFF2-40B4-BE49-F238E27FC236}">
              <a16:creationId xmlns:a16="http://schemas.microsoft.com/office/drawing/2014/main" id="{00000000-0008-0000-1800-00000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7" name="Imagen 760">
          <a:extLst>
            <a:ext uri="{FF2B5EF4-FFF2-40B4-BE49-F238E27FC236}">
              <a16:creationId xmlns:a16="http://schemas.microsoft.com/office/drawing/2014/main" id="{00000000-0008-0000-1800-00000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8" name="Imagen 761">
          <a:extLst>
            <a:ext uri="{FF2B5EF4-FFF2-40B4-BE49-F238E27FC236}">
              <a16:creationId xmlns:a16="http://schemas.microsoft.com/office/drawing/2014/main" id="{00000000-0008-0000-1800-00000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79" name="Imagen 762">
          <a:extLst>
            <a:ext uri="{FF2B5EF4-FFF2-40B4-BE49-F238E27FC236}">
              <a16:creationId xmlns:a16="http://schemas.microsoft.com/office/drawing/2014/main" id="{00000000-0008-0000-1800-00000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0" name="Imagen 763">
          <a:extLst>
            <a:ext uri="{FF2B5EF4-FFF2-40B4-BE49-F238E27FC236}">
              <a16:creationId xmlns:a16="http://schemas.microsoft.com/office/drawing/2014/main" id="{00000000-0008-0000-1800-00000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1" name="Imagen 764">
          <a:extLst>
            <a:ext uri="{FF2B5EF4-FFF2-40B4-BE49-F238E27FC236}">
              <a16:creationId xmlns:a16="http://schemas.microsoft.com/office/drawing/2014/main" id="{00000000-0008-0000-1800-00000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2" name="Imagen 765">
          <a:extLst>
            <a:ext uri="{FF2B5EF4-FFF2-40B4-BE49-F238E27FC236}">
              <a16:creationId xmlns:a16="http://schemas.microsoft.com/office/drawing/2014/main" id="{00000000-0008-0000-1800-00000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3" name="Imagen 766">
          <a:extLst>
            <a:ext uri="{FF2B5EF4-FFF2-40B4-BE49-F238E27FC236}">
              <a16:creationId xmlns:a16="http://schemas.microsoft.com/office/drawing/2014/main" id="{00000000-0008-0000-1800-00000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4" name="Imagen 767">
          <a:extLst>
            <a:ext uri="{FF2B5EF4-FFF2-40B4-BE49-F238E27FC236}">
              <a16:creationId xmlns:a16="http://schemas.microsoft.com/office/drawing/2014/main" id="{00000000-0008-0000-1800-00001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5" name="Imagen 768">
          <a:extLst>
            <a:ext uri="{FF2B5EF4-FFF2-40B4-BE49-F238E27FC236}">
              <a16:creationId xmlns:a16="http://schemas.microsoft.com/office/drawing/2014/main" id="{00000000-0008-0000-1800-00001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6" name="Imagen 769">
          <a:extLst>
            <a:ext uri="{FF2B5EF4-FFF2-40B4-BE49-F238E27FC236}">
              <a16:creationId xmlns:a16="http://schemas.microsoft.com/office/drawing/2014/main" id="{00000000-0008-0000-1800-00001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7" name="Imagen 770">
          <a:extLst>
            <a:ext uri="{FF2B5EF4-FFF2-40B4-BE49-F238E27FC236}">
              <a16:creationId xmlns:a16="http://schemas.microsoft.com/office/drawing/2014/main" id="{00000000-0008-0000-1800-00001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8" name="Imagen 771">
          <a:extLst>
            <a:ext uri="{FF2B5EF4-FFF2-40B4-BE49-F238E27FC236}">
              <a16:creationId xmlns:a16="http://schemas.microsoft.com/office/drawing/2014/main" id="{00000000-0008-0000-1800-00001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89" name="Imagen 772">
          <a:extLst>
            <a:ext uri="{FF2B5EF4-FFF2-40B4-BE49-F238E27FC236}">
              <a16:creationId xmlns:a16="http://schemas.microsoft.com/office/drawing/2014/main" id="{00000000-0008-0000-1800-00001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0" name="Imagen 773">
          <a:extLst>
            <a:ext uri="{FF2B5EF4-FFF2-40B4-BE49-F238E27FC236}">
              <a16:creationId xmlns:a16="http://schemas.microsoft.com/office/drawing/2014/main" id="{00000000-0008-0000-1800-00001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1" name="Imagen 774">
          <a:extLst>
            <a:ext uri="{FF2B5EF4-FFF2-40B4-BE49-F238E27FC236}">
              <a16:creationId xmlns:a16="http://schemas.microsoft.com/office/drawing/2014/main" id="{00000000-0008-0000-1800-00001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2" name="Imagen 775">
          <a:extLst>
            <a:ext uri="{FF2B5EF4-FFF2-40B4-BE49-F238E27FC236}">
              <a16:creationId xmlns:a16="http://schemas.microsoft.com/office/drawing/2014/main" id="{00000000-0008-0000-1800-00001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3" name="Imagen 776">
          <a:extLst>
            <a:ext uri="{FF2B5EF4-FFF2-40B4-BE49-F238E27FC236}">
              <a16:creationId xmlns:a16="http://schemas.microsoft.com/office/drawing/2014/main" id="{00000000-0008-0000-1800-00001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4" name="Imagen 777">
          <a:extLst>
            <a:ext uri="{FF2B5EF4-FFF2-40B4-BE49-F238E27FC236}">
              <a16:creationId xmlns:a16="http://schemas.microsoft.com/office/drawing/2014/main" id="{00000000-0008-0000-1800-00001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5" name="Imagen 778">
          <a:extLst>
            <a:ext uri="{FF2B5EF4-FFF2-40B4-BE49-F238E27FC236}">
              <a16:creationId xmlns:a16="http://schemas.microsoft.com/office/drawing/2014/main" id="{00000000-0008-0000-1800-00001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6" name="Imagen 779">
          <a:extLst>
            <a:ext uri="{FF2B5EF4-FFF2-40B4-BE49-F238E27FC236}">
              <a16:creationId xmlns:a16="http://schemas.microsoft.com/office/drawing/2014/main" id="{00000000-0008-0000-1800-00001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7" name="Imagen 780">
          <a:extLst>
            <a:ext uri="{FF2B5EF4-FFF2-40B4-BE49-F238E27FC236}">
              <a16:creationId xmlns:a16="http://schemas.microsoft.com/office/drawing/2014/main" id="{00000000-0008-0000-1800-00001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8" name="Imagen 781">
          <a:extLst>
            <a:ext uri="{FF2B5EF4-FFF2-40B4-BE49-F238E27FC236}">
              <a16:creationId xmlns:a16="http://schemas.microsoft.com/office/drawing/2014/main" id="{00000000-0008-0000-1800-00001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799" name="Imagen 782">
          <a:extLst>
            <a:ext uri="{FF2B5EF4-FFF2-40B4-BE49-F238E27FC236}">
              <a16:creationId xmlns:a16="http://schemas.microsoft.com/office/drawing/2014/main" id="{00000000-0008-0000-1800-00001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0" name="Imagen 783">
          <a:extLst>
            <a:ext uri="{FF2B5EF4-FFF2-40B4-BE49-F238E27FC236}">
              <a16:creationId xmlns:a16="http://schemas.microsoft.com/office/drawing/2014/main" id="{00000000-0008-0000-1800-00002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1" name="Imagen 784">
          <a:extLst>
            <a:ext uri="{FF2B5EF4-FFF2-40B4-BE49-F238E27FC236}">
              <a16:creationId xmlns:a16="http://schemas.microsoft.com/office/drawing/2014/main" id="{00000000-0008-0000-1800-00002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2" name="Imagen 785">
          <a:extLst>
            <a:ext uri="{FF2B5EF4-FFF2-40B4-BE49-F238E27FC236}">
              <a16:creationId xmlns:a16="http://schemas.microsoft.com/office/drawing/2014/main" id="{00000000-0008-0000-1800-00002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3" name="Imagen 786">
          <a:extLst>
            <a:ext uri="{FF2B5EF4-FFF2-40B4-BE49-F238E27FC236}">
              <a16:creationId xmlns:a16="http://schemas.microsoft.com/office/drawing/2014/main" id="{00000000-0008-0000-1800-00002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4" name="Imagen 787">
          <a:extLst>
            <a:ext uri="{FF2B5EF4-FFF2-40B4-BE49-F238E27FC236}">
              <a16:creationId xmlns:a16="http://schemas.microsoft.com/office/drawing/2014/main" id="{00000000-0008-0000-1800-00002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5" name="Imagen 788">
          <a:extLst>
            <a:ext uri="{FF2B5EF4-FFF2-40B4-BE49-F238E27FC236}">
              <a16:creationId xmlns:a16="http://schemas.microsoft.com/office/drawing/2014/main" id="{00000000-0008-0000-1800-00002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6" name="Imagen 789">
          <a:extLst>
            <a:ext uri="{FF2B5EF4-FFF2-40B4-BE49-F238E27FC236}">
              <a16:creationId xmlns:a16="http://schemas.microsoft.com/office/drawing/2014/main" id="{00000000-0008-0000-1800-00002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7" name="Imagen 790">
          <a:extLst>
            <a:ext uri="{FF2B5EF4-FFF2-40B4-BE49-F238E27FC236}">
              <a16:creationId xmlns:a16="http://schemas.microsoft.com/office/drawing/2014/main" id="{00000000-0008-0000-1800-00002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8" name="Imagen 791">
          <a:extLst>
            <a:ext uri="{FF2B5EF4-FFF2-40B4-BE49-F238E27FC236}">
              <a16:creationId xmlns:a16="http://schemas.microsoft.com/office/drawing/2014/main" id="{00000000-0008-0000-1800-00002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09" name="Imagen 792">
          <a:extLst>
            <a:ext uri="{FF2B5EF4-FFF2-40B4-BE49-F238E27FC236}">
              <a16:creationId xmlns:a16="http://schemas.microsoft.com/office/drawing/2014/main" id="{00000000-0008-0000-1800-00002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0" name="Imagen 793">
          <a:extLst>
            <a:ext uri="{FF2B5EF4-FFF2-40B4-BE49-F238E27FC236}">
              <a16:creationId xmlns:a16="http://schemas.microsoft.com/office/drawing/2014/main" id="{00000000-0008-0000-1800-00002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1" name="Imagen 794">
          <a:extLst>
            <a:ext uri="{FF2B5EF4-FFF2-40B4-BE49-F238E27FC236}">
              <a16:creationId xmlns:a16="http://schemas.microsoft.com/office/drawing/2014/main" id="{00000000-0008-0000-1800-00002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2" name="Imagen 795">
          <a:extLst>
            <a:ext uri="{FF2B5EF4-FFF2-40B4-BE49-F238E27FC236}">
              <a16:creationId xmlns:a16="http://schemas.microsoft.com/office/drawing/2014/main" id="{00000000-0008-0000-1800-00002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3" name="Imagen 796">
          <a:extLst>
            <a:ext uri="{FF2B5EF4-FFF2-40B4-BE49-F238E27FC236}">
              <a16:creationId xmlns:a16="http://schemas.microsoft.com/office/drawing/2014/main" id="{00000000-0008-0000-1800-00002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4" name="Imagen 797">
          <a:extLst>
            <a:ext uri="{FF2B5EF4-FFF2-40B4-BE49-F238E27FC236}">
              <a16:creationId xmlns:a16="http://schemas.microsoft.com/office/drawing/2014/main" id="{00000000-0008-0000-1800-00002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5" name="Imagen 798">
          <a:extLst>
            <a:ext uri="{FF2B5EF4-FFF2-40B4-BE49-F238E27FC236}">
              <a16:creationId xmlns:a16="http://schemas.microsoft.com/office/drawing/2014/main" id="{00000000-0008-0000-1800-00002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6" name="Imagen 799">
          <a:extLst>
            <a:ext uri="{FF2B5EF4-FFF2-40B4-BE49-F238E27FC236}">
              <a16:creationId xmlns:a16="http://schemas.microsoft.com/office/drawing/2014/main" id="{00000000-0008-0000-1800-00003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7" name="Imagen 800">
          <a:extLst>
            <a:ext uri="{FF2B5EF4-FFF2-40B4-BE49-F238E27FC236}">
              <a16:creationId xmlns:a16="http://schemas.microsoft.com/office/drawing/2014/main" id="{00000000-0008-0000-1800-00003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8" name="Imagen 801">
          <a:extLst>
            <a:ext uri="{FF2B5EF4-FFF2-40B4-BE49-F238E27FC236}">
              <a16:creationId xmlns:a16="http://schemas.microsoft.com/office/drawing/2014/main" id="{00000000-0008-0000-1800-00003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19" name="Imagen 802">
          <a:extLst>
            <a:ext uri="{FF2B5EF4-FFF2-40B4-BE49-F238E27FC236}">
              <a16:creationId xmlns:a16="http://schemas.microsoft.com/office/drawing/2014/main" id="{00000000-0008-0000-1800-00003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0" name="Imagen 803">
          <a:extLst>
            <a:ext uri="{FF2B5EF4-FFF2-40B4-BE49-F238E27FC236}">
              <a16:creationId xmlns:a16="http://schemas.microsoft.com/office/drawing/2014/main" id="{00000000-0008-0000-1800-00003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1" name="Imagen 804">
          <a:extLst>
            <a:ext uri="{FF2B5EF4-FFF2-40B4-BE49-F238E27FC236}">
              <a16:creationId xmlns:a16="http://schemas.microsoft.com/office/drawing/2014/main" id="{00000000-0008-0000-1800-00003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2" name="Imagen 805">
          <a:extLst>
            <a:ext uri="{FF2B5EF4-FFF2-40B4-BE49-F238E27FC236}">
              <a16:creationId xmlns:a16="http://schemas.microsoft.com/office/drawing/2014/main" id="{00000000-0008-0000-1800-00003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3" name="Imagen 806">
          <a:extLst>
            <a:ext uri="{FF2B5EF4-FFF2-40B4-BE49-F238E27FC236}">
              <a16:creationId xmlns:a16="http://schemas.microsoft.com/office/drawing/2014/main" id="{00000000-0008-0000-1800-00003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4" name="Imagen 807">
          <a:extLst>
            <a:ext uri="{FF2B5EF4-FFF2-40B4-BE49-F238E27FC236}">
              <a16:creationId xmlns:a16="http://schemas.microsoft.com/office/drawing/2014/main" id="{00000000-0008-0000-1800-00003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5" name="Imagen 808">
          <a:extLst>
            <a:ext uri="{FF2B5EF4-FFF2-40B4-BE49-F238E27FC236}">
              <a16:creationId xmlns:a16="http://schemas.microsoft.com/office/drawing/2014/main" id="{00000000-0008-0000-1800-00003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6" name="Imagen 809">
          <a:extLst>
            <a:ext uri="{FF2B5EF4-FFF2-40B4-BE49-F238E27FC236}">
              <a16:creationId xmlns:a16="http://schemas.microsoft.com/office/drawing/2014/main" id="{00000000-0008-0000-1800-00003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7" name="Imagen 810">
          <a:extLst>
            <a:ext uri="{FF2B5EF4-FFF2-40B4-BE49-F238E27FC236}">
              <a16:creationId xmlns:a16="http://schemas.microsoft.com/office/drawing/2014/main" id="{00000000-0008-0000-1800-00003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8" name="Imagen 811">
          <a:extLst>
            <a:ext uri="{FF2B5EF4-FFF2-40B4-BE49-F238E27FC236}">
              <a16:creationId xmlns:a16="http://schemas.microsoft.com/office/drawing/2014/main" id="{00000000-0008-0000-1800-00003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29" name="Imagen 812">
          <a:extLst>
            <a:ext uri="{FF2B5EF4-FFF2-40B4-BE49-F238E27FC236}">
              <a16:creationId xmlns:a16="http://schemas.microsoft.com/office/drawing/2014/main" id="{00000000-0008-0000-1800-00003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0" name="Imagen 813">
          <a:extLst>
            <a:ext uri="{FF2B5EF4-FFF2-40B4-BE49-F238E27FC236}">
              <a16:creationId xmlns:a16="http://schemas.microsoft.com/office/drawing/2014/main" id="{00000000-0008-0000-1800-00003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1" name="Imagen 814">
          <a:extLst>
            <a:ext uri="{FF2B5EF4-FFF2-40B4-BE49-F238E27FC236}">
              <a16:creationId xmlns:a16="http://schemas.microsoft.com/office/drawing/2014/main" id="{00000000-0008-0000-1800-00003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2" name="Imagen 815">
          <a:extLst>
            <a:ext uri="{FF2B5EF4-FFF2-40B4-BE49-F238E27FC236}">
              <a16:creationId xmlns:a16="http://schemas.microsoft.com/office/drawing/2014/main" id="{00000000-0008-0000-1800-00004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3" name="Imagen 816">
          <a:extLst>
            <a:ext uri="{FF2B5EF4-FFF2-40B4-BE49-F238E27FC236}">
              <a16:creationId xmlns:a16="http://schemas.microsoft.com/office/drawing/2014/main" id="{00000000-0008-0000-1800-00004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4" name="Imagen 817">
          <a:extLst>
            <a:ext uri="{FF2B5EF4-FFF2-40B4-BE49-F238E27FC236}">
              <a16:creationId xmlns:a16="http://schemas.microsoft.com/office/drawing/2014/main" id="{00000000-0008-0000-1800-00004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5" name="Imagen 818">
          <a:extLst>
            <a:ext uri="{FF2B5EF4-FFF2-40B4-BE49-F238E27FC236}">
              <a16:creationId xmlns:a16="http://schemas.microsoft.com/office/drawing/2014/main" id="{00000000-0008-0000-1800-00004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6" name="Imagen 819">
          <a:extLst>
            <a:ext uri="{FF2B5EF4-FFF2-40B4-BE49-F238E27FC236}">
              <a16:creationId xmlns:a16="http://schemas.microsoft.com/office/drawing/2014/main" id="{00000000-0008-0000-1800-00004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7" name="Imagen 820">
          <a:extLst>
            <a:ext uri="{FF2B5EF4-FFF2-40B4-BE49-F238E27FC236}">
              <a16:creationId xmlns:a16="http://schemas.microsoft.com/office/drawing/2014/main" id="{00000000-0008-0000-1800-00004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8" name="Imagen 821">
          <a:extLst>
            <a:ext uri="{FF2B5EF4-FFF2-40B4-BE49-F238E27FC236}">
              <a16:creationId xmlns:a16="http://schemas.microsoft.com/office/drawing/2014/main" id="{00000000-0008-0000-1800-00004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39" name="Imagen 822">
          <a:extLst>
            <a:ext uri="{FF2B5EF4-FFF2-40B4-BE49-F238E27FC236}">
              <a16:creationId xmlns:a16="http://schemas.microsoft.com/office/drawing/2014/main" id="{00000000-0008-0000-1800-00004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0" name="Imagen 823">
          <a:extLst>
            <a:ext uri="{FF2B5EF4-FFF2-40B4-BE49-F238E27FC236}">
              <a16:creationId xmlns:a16="http://schemas.microsoft.com/office/drawing/2014/main" id="{00000000-0008-0000-1800-00004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1" name="Imagen 824">
          <a:extLst>
            <a:ext uri="{FF2B5EF4-FFF2-40B4-BE49-F238E27FC236}">
              <a16:creationId xmlns:a16="http://schemas.microsoft.com/office/drawing/2014/main" id="{00000000-0008-0000-1800-00004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2" name="Imagen 825">
          <a:extLst>
            <a:ext uri="{FF2B5EF4-FFF2-40B4-BE49-F238E27FC236}">
              <a16:creationId xmlns:a16="http://schemas.microsoft.com/office/drawing/2014/main" id="{00000000-0008-0000-1800-00004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3" name="Imagen 826">
          <a:extLst>
            <a:ext uri="{FF2B5EF4-FFF2-40B4-BE49-F238E27FC236}">
              <a16:creationId xmlns:a16="http://schemas.microsoft.com/office/drawing/2014/main" id="{00000000-0008-0000-1800-00004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4" name="Imagen 827">
          <a:extLst>
            <a:ext uri="{FF2B5EF4-FFF2-40B4-BE49-F238E27FC236}">
              <a16:creationId xmlns:a16="http://schemas.microsoft.com/office/drawing/2014/main" id="{00000000-0008-0000-1800-00004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5" name="Imagen 828">
          <a:extLst>
            <a:ext uri="{FF2B5EF4-FFF2-40B4-BE49-F238E27FC236}">
              <a16:creationId xmlns:a16="http://schemas.microsoft.com/office/drawing/2014/main" id="{00000000-0008-0000-1800-00004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6" name="Imagen 829">
          <a:extLst>
            <a:ext uri="{FF2B5EF4-FFF2-40B4-BE49-F238E27FC236}">
              <a16:creationId xmlns:a16="http://schemas.microsoft.com/office/drawing/2014/main" id="{00000000-0008-0000-1800-00004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7" name="Imagen 830">
          <a:extLst>
            <a:ext uri="{FF2B5EF4-FFF2-40B4-BE49-F238E27FC236}">
              <a16:creationId xmlns:a16="http://schemas.microsoft.com/office/drawing/2014/main" id="{00000000-0008-0000-1800-00004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8" name="Imagen 831">
          <a:extLst>
            <a:ext uri="{FF2B5EF4-FFF2-40B4-BE49-F238E27FC236}">
              <a16:creationId xmlns:a16="http://schemas.microsoft.com/office/drawing/2014/main" id="{00000000-0008-0000-1800-00005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49" name="Imagen 832">
          <a:extLst>
            <a:ext uri="{FF2B5EF4-FFF2-40B4-BE49-F238E27FC236}">
              <a16:creationId xmlns:a16="http://schemas.microsoft.com/office/drawing/2014/main" id="{00000000-0008-0000-1800-00005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0" name="Imagen 833">
          <a:extLst>
            <a:ext uri="{FF2B5EF4-FFF2-40B4-BE49-F238E27FC236}">
              <a16:creationId xmlns:a16="http://schemas.microsoft.com/office/drawing/2014/main" id="{00000000-0008-0000-1800-00005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1" name="Imagen 834">
          <a:extLst>
            <a:ext uri="{FF2B5EF4-FFF2-40B4-BE49-F238E27FC236}">
              <a16:creationId xmlns:a16="http://schemas.microsoft.com/office/drawing/2014/main" id="{00000000-0008-0000-1800-00005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2" name="Imagen 835">
          <a:extLst>
            <a:ext uri="{FF2B5EF4-FFF2-40B4-BE49-F238E27FC236}">
              <a16:creationId xmlns:a16="http://schemas.microsoft.com/office/drawing/2014/main" id="{00000000-0008-0000-1800-00005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3" name="Imagen 836">
          <a:extLst>
            <a:ext uri="{FF2B5EF4-FFF2-40B4-BE49-F238E27FC236}">
              <a16:creationId xmlns:a16="http://schemas.microsoft.com/office/drawing/2014/main" id="{00000000-0008-0000-1800-00005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4" name="Imagen 837">
          <a:extLst>
            <a:ext uri="{FF2B5EF4-FFF2-40B4-BE49-F238E27FC236}">
              <a16:creationId xmlns:a16="http://schemas.microsoft.com/office/drawing/2014/main" id="{00000000-0008-0000-1800-00005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5" name="Imagen 838">
          <a:extLst>
            <a:ext uri="{FF2B5EF4-FFF2-40B4-BE49-F238E27FC236}">
              <a16:creationId xmlns:a16="http://schemas.microsoft.com/office/drawing/2014/main" id="{00000000-0008-0000-1800-00005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6" name="Imagen 839">
          <a:extLst>
            <a:ext uri="{FF2B5EF4-FFF2-40B4-BE49-F238E27FC236}">
              <a16:creationId xmlns:a16="http://schemas.microsoft.com/office/drawing/2014/main" id="{00000000-0008-0000-1800-00005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7" name="Imagen 840">
          <a:extLst>
            <a:ext uri="{FF2B5EF4-FFF2-40B4-BE49-F238E27FC236}">
              <a16:creationId xmlns:a16="http://schemas.microsoft.com/office/drawing/2014/main" id="{00000000-0008-0000-1800-00005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8" name="Imagen 841">
          <a:extLst>
            <a:ext uri="{FF2B5EF4-FFF2-40B4-BE49-F238E27FC236}">
              <a16:creationId xmlns:a16="http://schemas.microsoft.com/office/drawing/2014/main" id="{00000000-0008-0000-1800-00005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59" name="Imagen 842">
          <a:extLst>
            <a:ext uri="{FF2B5EF4-FFF2-40B4-BE49-F238E27FC236}">
              <a16:creationId xmlns:a16="http://schemas.microsoft.com/office/drawing/2014/main" id="{00000000-0008-0000-1800-00005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0" name="Imagen 843">
          <a:extLst>
            <a:ext uri="{FF2B5EF4-FFF2-40B4-BE49-F238E27FC236}">
              <a16:creationId xmlns:a16="http://schemas.microsoft.com/office/drawing/2014/main" id="{00000000-0008-0000-1800-00005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1" name="Imagen 844">
          <a:extLst>
            <a:ext uri="{FF2B5EF4-FFF2-40B4-BE49-F238E27FC236}">
              <a16:creationId xmlns:a16="http://schemas.microsoft.com/office/drawing/2014/main" id="{00000000-0008-0000-1800-00005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2" name="Imagen 845">
          <a:extLst>
            <a:ext uri="{FF2B5EF4-FFF2-40B4-BE49-F238E27FC236}">
              <a16:creationId xmlns:a16="http://schemas.microsoft.com/office/drawing/2014/main" id="{00000000-0008-0000-1800-00005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3" name="Imagen 846">
          <a:extLst>
            <a:ext uri="{FF2B5EF4-FFF2-40B4-BE49-F238E27FC236}">
              <a16:creationId xmlns:a16="http://schemas.microsoft.com/office/drawing/2014/main" id="{00000000-0008-0000-1800-00005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4" name="Imagen 847">
          <a:extLst>
            <a:ext uri="{FF2B5EF4-FFF2-40B4-BE49-F238E27FC236}">
              <a16:creationId xmlns:a16="http://schemas.microsoft.com/office/drawing/2014/main" id="{00000000-0008-0000-1800-00006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5" name="Imagen 848">
          <a:extLst>
            <a:ext uri="{FF2B5EF4-FFF2-40B4-BE49-F238E27FC236}">
              <a16:creationId xmlns:a16="http://schemas.microsoft.com/office/drawing/2014/main" id="{00000000-0008-0000-1800-00006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6" name="Imagen 849">
          <a:extLst>
            <a:ext uri="{FF2B5EF4-FFF2-40B4-BE49-F238E27FC236}">
              <a16:creationId xmlns:a16="http://schemas.microsoft.com/office/drawing/2014/main" id="{00000000-0008-0000-1800-00006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7" name="Imagen 850">
          <a:extLst>
            <a:ext uri="{FF2B5EF4-FFF2-40B4-BE49-F238E27FC236}">
              <a16:creationId xmlns:a16="http://schemas.microsoft.com/office/drawing/2014/main" id="{00000000-0008-0000-1800-00006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8" name="Imagen 851">
          <a:extLst>
            <a:ext uri="{FF2B5EF4-FFF2-40B4-BE49-F238E27FC236}">
              <a16:creationId xmlns:a16="http://schemas.microsoft.com/office/drawing/2014/main" id="{00000000-0008-0000-1800-00006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69" name="Imagen 852">
          <a:extLst>
            <a:ext uri="{FF2B5EF4-FFF2-40B4-BE49-F238E27FC236}">
              <a16:creationId xmlns:a16="http://schemas.microsoft.com/office/drawing/2014/main" id="{00000000-0008-0000-1800-00006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0" name="Imagen 853">
          <a:extLst>
            <a:ext uri="{FF2B5EF4-FFF2-40B4-BE49-F238E27FC236}">
              <a16:creationId xmlns:a16="http://schemas.microsoft.com/office/drawing/2014/main" id="{00000000-0008-0000-1800-00006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1" name="Imagen 854">
          <a:extLst>
            <a:ext uri="{FF2B5EF4-FFF2-40B4-BE49-F238E27FC236}">
              <a16:creationId xmlns:a16="http://schemas.microsoft.com/office/drawing/2014/main" id="{00000000-0008-0000-1800-00006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2" name="Imagen 855">
          <a:extLst>
            <a:ext uri="{FF2B5EF4-FFF2-40B4-BE49-F238E27FC236}">
              <a16:creationId xmlns:a16="http://schemas.microsoft.com/office/drawing/2014/main" id="{00000000-0008-0000-1800-00006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3" name="Imagen 856">
          <a:extLst>
            <a:ext uri="{FF2B5EF4-FFF2-40B4-BE49-F238E27FC236}">
              <a16:creationId xmlns:a16="http://schemas.microsoft.com/office/drawing/2014/main" id="{00000000-0008-0000-1800-00006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4" name="Imagen 857">
          <a:extLst>
            <a:ext uri="{FF2B5EF4-FFF2-40B4-BE49-F238E27FC236}">
              <a16:creationId xmlns:a16="http://schemas.microsoft.com/office/drawing/2014/main" id="{00000000-0008-0000-1800-00006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5" name="Imagen 858">
          <a:extLst>
            <a:ext uri="{FF2B5EF4-FFF2-40B4-BE49-F238E27FC236}">
              <a16:creationId xmlns:a16="http://schemas.microsoft.com/office/drawing/2014/main" id="{00000000-0008-0000-1800-00006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6" name="Imagen 859">
          <a:extLst>
            <a:ext uri="{FF2B5EF4-FFF2-40B4-BE49-F238E27FC236}">
              <a16:creationId xmlns:a16="http://schemas.microsoft.com/office/drawing/2014/main" id="{00000000-0008-0000-1800-00006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7" name="Imagen 860">
          <a:extLst>
            <a:ext uri="{FF2B5EF4-FFF2-40B4-BE49-F238E27FC236}">
              <a16:creationId xmlns:a16="http://schemas.microsoft.com/office/drawing/2014/main" id="{00000000-0008-0000-1800-00006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8" name="Imagen 861">
          <a:extLst>
            <a:ext uri="{FF2B5EF4-FFF2-40B4-BE49-F238E27FC236}">
              <a16:creationId xmlns:a16="http://schemas.microsoft.com/office/drawing/2014/main" id="{00000000-0008-0000-1800-00006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79" name="Imagen 862">
          <a:extLst>
            <a:ext uri="{FF2B5EF4-FFF2-40B4-BE49-F238E27FC236}">
              <a16:creationId xmlns:a16="http://schemas.microsoft.com/office/drawing/2014/main" id="{00000000-0008-0000-1800-00006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0" name="Imagen 863">
          <a:extLst>
            <a:ext uri="{FF2B5EF4-FFF2-40B4-BE49-F238E27FC236}">
              <a16:creationId xmlns:a16="http://schemas.microsoft.com/office/drawing/2014/main" id="{00000000-0008-0000-1800-00007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1" name="Imagen 864">
          <a:extLst>
            <a:ext uri="{FF2B5EF4-FFF2-40B4-BE49-F238E27FC236}">
              <a16:creationId xmlns:a16="http://schemas.microsoft.com/office/drawing/2014/main" id="{00000000-0008-0000-1800-00007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2" name="Imagen 865">
          <a:extLst>
            <a:ext uri="{FF2B5EF4-FFF2-40B4-BE49-F238E27FC236}">
              <a16:creationId xmlns:a16="http://schemas.microsoft.com/office/drawing/2014/main" id="{00000000-0008-0000-1800-00007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3" name="Imagen 866">
          <a:extLst>
            <a:ext uri="{FF2B5EF4-FFF2-40B4-BE49-F238E27FC236}">
              <a16:creationId xmlns:a16="http://schemas.microsoft.com/office/drawing/2014/main" id="{00000000-0008-0000-1800-00007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4" name="Imagen 867">
          <a:extLst>
            <a:ext uri="{FF2B5EF4-FFF2-40B4-BE49-F238E27FC236}">
              <a16:creationId xmlns:a16="http://schemas.microsoft.com/office/drawing/2014/main" id="{00000000-0008-0000-1800-00007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5" name="Imagen 868">
          <a:extLst>
            <a:ext uri="{FF2B5EF4-FFF2-40B4-BE49-F238E27FC236}">
              <a16:creationId xmlns:a16="http://schemas.microsoft.com/office/drawing/2014/main" id="{00000000-0008-0000-1800-00007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6" name="Imagen 869">
          <a:extLst>
            <a:ext uri="{FF2B5EF4-FFF2-40B4-BE49-F238E27FC236}">
              <a16:creationId xmlns:a16="http://schemas.microsoft.com/office/drawing/2014/main" id="{00000000-0008-0000-1800-00007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7" name="Imagen 870">
          <a:extLst>
            <a:ext uri="{FF2B5EF4-FFF2-40B4-BE49-F238E27FC236}">
              <a16:creationId xmlns:a16="http://schemas.microsoft.com/office/drawing/2014/main" id="{00000000-0008-0000-1800-00007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8" name="Imagen 871">
          <a:extLst>
            <a:ext uri="{FF2B5EF4-FFF2-40B4-BE49-F238E27FC236}">
              <a16:creationId xmlns:a16="http://schemas.microsoft.com/office/drawing/2014/main" id="{00000000-0008-0000-1800-00007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89" name="Imagen 872">
          <a:extLst>
            <a:ext uri="{FF2B5EF4-FFF2-40B4-BE49-F238E27FC236}">
              <a16:creationId xmlns:a16="http://schemas.microsoft.com/office/drawing/2014/main" id="{00000000-0008-0000-1800-00007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0" name="Imagen 873">
          <a:extLst>
            <a:ext uri="{FF2B5EF4-FFF2-40B4-BE49-F238E27FC236}">
              <a16:creationId xmlns:a16="http://schemas.microsoft.com/office/drawing/2014/main" id="{00000000-0008-0000-1800-00007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1" name="Imagen 874">
          <a:extLst>
            <a:ext uri="{FF2B5EF4-FFF2-40B4-BE49-F238E27FC236}">
              <a16:creationId xmlns:a16="http://schemas.microsoft.com/office/drawing/2014/main" id="{00000000-0008-0000-1800-00007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2" name="Imagen 875">
          <a:extLst>
            <a:ext uri="{FF2B5EF4-FFF2-40B4-BE49-F238E27FC236}">
              <a16:creationId xmlns:a16="http://schemas.microsoft.com/office/drawing/2014/main" id="{00000000-0008-0000-1800-00007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3" name="Imagen 876">
          <a:extLst>
            <a:ext uri="{FF2B5EF4-FFF2-40B4-BE49-F238E27FC236}">
              <a16:creationId xmlns:a16="http://schemas.microsoft.com/office/drawing/2014/main" id="{00000000-0008-0000-1800-00007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4" name="Imagen 877">
          <a:extLst>
            <a:ext uri="{FF2B5EF4-FFF2-40B4-BE49-F238E27FC236}">
              <a16:creationId xmlns:a16="http://schemas.microsoft.com/office/drawing/2014/main" id="{00000000-0008-0000-1800-00007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5" name="Imagen 878">
          <a:extLst>
            <a:ext uri="{FF2B5EF4-FFF2-40B4-BE49-F238E27FC236}">
              <a16:creationId xmlns:a16="http://schemas.microsoft.com/office/drawing/2014/main" id="{00000000-0008-0000-1800-00007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6" name="Imagen 879">
          <a:extLst>
            <a:ext uri="{FF2B5EF4-FFF2-40B4-BE49-F238E27FC236}">
              <a16:creationId xmlns:a16="http://schemas.microsoft.com/office/drawing/2014/main" id="{00000000-0008-0000-1800-00008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7" name="Imagen 880">
          <a:extLst>
            <a:ext uri="{FF2B5EF4-FFF2-40B4-BE49-F238E27FC236}">
              <a16:creationId xmlns:a16="http://schemas.microsoft.com/office/drawing/2014/main" id="{00000000-0008-0000-1800-00008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8" name="Imagen 881">
          <a:extLst>
            <a:ext uri="{FF2B5EF4-FFF2-40B4-BE49-F238E27FC236}">
              <a16:creationId xmlns:a16="http://schemas.microsoft.com/office/drawing/2014/main" id="{00000000-0008-0000-1800-00008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899" name="Imagen 882">
          <a:extLst>
            <a:ext uri="{FF2B5EF4-FFF2-40B4-BE49-F238E27FC236}">
              <a16:creationId xmlns:a16="http://schemas.microsoft.com/office/drawing/2014/main" id="{00000000-0008-0000-1800-00008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0" name="Imagen 883">
          <a:extLst>
            <a:ext uri="{FF2B5EF4-FFF2-40B4-BE49-F238E27FC236}">
              <a16:creationId xmlns:a16="http://schemas.microsoft.com/office/drawing/2014/main" id="{00000000-0008-0000-1800-00008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1" name="Imagen 884">
          <a:extLst>
            <a:ext uri="{FF2B5EF4-FFF2-40B4-BE49-F238E27FC236}">
              <a16:creationId xmlns:a16="http://schemas.microsoft.com/office/drawing/2014/main" id="{00000000-0008-0000-1800-00008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2" name="Imagen 885">
          <a:extLst>
            <a:ext uri="{FF2B5EF4-FFF2-40B4-BE49-F238E27FC236}">
              <a16:creationId xmlns:a16="http://schemas.microsoft.com/office/drawing/2014/main" id="{00000000-0008-0000-1800-00008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3" name="Imagen 886">
          <a:extLst>
            <a:ext uri="{FF2B5EF4-FFF2-40B4-BE49-F238E27FC236}">
              <a16:creationId xmlns:a16="http://schemas.microsoft.com/office/drawing/2014/main" id="{00000000-0008-0000-1800-00008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4" name="Imagen 887">
          <a:extLst>
            <a:ext uri="{FF2B5EF4-FFF2-40B4-BE49-F238E27FC236}">
              <a16:creationId xmlns:a16="http://schemas.microsoft.com/office/drawing/2014/main" id="{00000000-0008-0000-1800-00008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5" name="Imagen 888">
          <a:extLst>
            <a:ext uri="{FF2B5EF4-FFF2-40B4-BE49-F238E27FC236}">
              <a16:creationId xmlns:a16="http://schemas.microsoft.com/office/drawing/2014/main" id="{00000000-0008-0000-1800-00008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6" name="Imagen 889">
          <a:extLst>
            <a:ext uri="{FF2B5EF4-FFF2-40B4-BE49-F238E27FC236}">
              <a16:creationId xmlns:a16="http://schemas.microsoft.com/office/drawing/2014/main" id="{00000000-0008-0000-1800-00008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7" name="Imagen 890">
          <a:extLst>
            <a:ext uri="{FF2B5EF4-FFF2-40B4-BE49-F238E27FC236}">
              <a16:creationId xmlns:a16="http://schemas.microsoft.com/office/drawing/2014/main" id="{00000000-0008-0000-1800-00008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8" name="Imagen 891">
          <a:extLst>
            <a:ext uri="{FF2B5EF4-FFF2-40B4-BE49-F238E27FC236}">
              <a16:creationId xmlns:a16="http://schemas.microsoft.com/office/drawing/2014/main" id="{00000000-0008-0000-1800-00008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09" name="Imagen 892">
          <a:extLst>
            <a:ext uri="{FF2B5EF4-FFF2-40B4-BE49-F238E27FC236}">
              <a16:creationId xmlns:a16="http://schemas.microsoft.com/office/drawing/2014/main" id="{00000000-0008-0000-1800-00008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0" name="Imagen 893">
          <a:extLst>
            <a:ext uri="{FF2B5EF4-FFF2-40B4-BE49-F238E27FC236}">
              <a16:creationId xmlns:a16="http://schemas.microsoft.com/office/drawing/2014/main" id="{00000000-0008-0000-1800-00008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1" name="Imagen 894">
          <a:extLst>
            <a:ext uri="{FF2B5EF4-FFF2-40B4-BE49-F238E27FC236}">
              <a16:creationId xmlns:a16="http://schemas.microsoft.com/office/drawing/2014/main" id="{00000000-0008-0000-1800-00008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2" name="Imagen 895">
          <a:extLst>
            <a:ext uri="{FF2B5EF4-FFF2-40B4-BE49-F238E27FC236}">
              <a16:creationId xmlns:a16="http://schemas.microsoft.com/office/drawing/2014/main" id="{00000000-0008-0000-1800-00009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3" name="Imagen 896">
          <a:extLst>
            <a:ext uri="{FF2B5EF4-FFF2-40B4-BE49-F238E27FC236}">
              <a16:creationId xmlns:a16="http://schemas.microsoft.com/office/drawing/2014/main" id="{00000000-0008-0000-1800-00009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4" name="Imagen 897">
          <a:extLst>
            <a:ext uri="{FF2B5EF4-FFF2-40B4-BE49-F238E27FC236}">
              <a16:creationId xmlns:a16="http://schemas.microsoft.com/office/drawing/2014/main" id="{00000000-0008-0000-1800-00009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5" name="Imagen 898">
          <a:extLst>
            <a:ext uri="{FF2B5EF4-FFF2-40B4-BE49-F238E27FC236}">
              <a16:creationId xmlns:a16="http://schemas.microsoft.com/office/drawing/2014/main" id="{00000000-0008-0000-1800-00009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6" name="Imagen 899">
          <a:extLst>
            <a:ext uri="{FF2B5EF4-FFF2-40B4-BE49-F238E27FC236}">
              <a16:creationId xmlns:a16="http://schemas.microsoft.com/office/drawing/2014/main" id="{00000000-0008-0000-1800-00009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7" name="Imagen 900">
          <a:extLst>
            <a:ext uri="{FF2B5EF4-FFF2-40B4-BE49-F238E27FC236}">
              <a16:creationId xmlns:a16="http://schemas.microsoft.com/office/drawing/2014/main" id="{00000000-0008-0000-1800-00009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8" name="Imagen 901">
          <a:extLst>
            <a:ext uri="{FF2B5EF4-FFF2-40B4-BE49-F238E27FC236}">
              <a16:creationId xmlns:a16="http://schemas.microsoft.com/office/drawing/2014/main" id="{00000000-0008-0000-1800-00009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19" name="Imagen 902">
          <a:extLst>
            <a:ext uri="{FF2B5EF4-FFF2-40B4-BE49-F238E27FC236}">
              <a16:creationId xmlns:a16="http://schemas.microsoft.com/office/drawing/2014/main" id="{00000000-0008-0000-1800-00009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0" name="Imagen 903">
          <a:extLst>
            <a:ext uri="{FF2B5EF4-FFF2-40B4-BE49-F238E27FC236}">
              <a16:creationId xmlns:a16="http://schemas.microsoft.com/office/drawing/2014/main" id="{00000000-0008-0000-1800-00009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1" name="Imagen 904">
          <a:extLst>
            <a:ext uri="{FF2B5EF4-FFF2-40B4-BE49-F238E27FC236}">
              <a16:creationId xmlns:a16="http://schemas.microsoft.com/office/drawing/2014/main" id="{00000000-0008-0000-1800-00009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2" name="Imagen 905">
          <a:extLst>
            <a:ext uri="{FF2B5EF4-FFF2-40B4-BE49-F238E27FC236}">
              <a16:creationId xmlns:a16="http://schemas.microsoft.com/office/drawing/2014/main" id="{00000000-0008-0000-1800-00009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3" name="Imagen 906">
          <a:extLst>
            <a:ext uri="{FF2B5EF4-FFF2-40B4-BE49-F238E27FC236}">
              <a16:creationId xmlns:a16="http://schemas.microsoft.com/office/drawing/2014/main" id="{00000000-0008-0000-1800-00009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4" name="Imagen 907">
          <a:extLst>
            <a:ext uri="{FF2B5EF4-FFF2-40B4-BE49-F238E27FC236}">
              <a16:creationId xmlns:a16="http://schemas.microsoft.com/office/drawing/2014/main" id="{00000000-0008-0000-1800-00009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5" name="Imagen 908">
          <a:extLst>
            <a:ext uri="{FF2B5EF4-FFF2-40B4-BE49-F238E27FC236}">
              <a16:creationId xmlns:a16="http://schemas.microsoft.com/office/drawing/2014/main" id="{00000000-0008-0000-1800-00009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6" name="Imagen 909">
          <a:extLst>
            <a:ext uri="{FF2B5EF4-FFF2-40B4-BE49-F238E27FC236}">
              <a16:creationId xmlns:a16="http://schemas.microsoft.com/office/drawing/2014/main" id="{00000000-0008-0000-1800-00009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7" name="Imagen 910">
          <a:extLst>
            <a:ext uri="{FF2B5EF4-FFF2-40B4-BE49-F238E27FC236}">
              <a16:creationId xmlns:a16="http://schemas.microsoft.com/office/drawing/2014/main" id="{00000000-0008-0000-1800-00009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8" name="Imagen 911">
          <a:extLst>
            <a:ext uri="{FF2B5EF4-FFF2-40B4-BE49-F238E27FC236}">
              <a16:creationId xmlns:a16="http://schemas.microsoft.com/office/drawing/2014/main" id="{00000000-0008-0000-1800-0000A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29" name="Imagen 912">
          <a:extLst>
            <a:ext uri="{FF2B5EF4-FFF2-40B4-BE49-F238E27FC236}">
              <a16:creationId xmlns:a16="http://schemas.microsoft.com/office/drawing/2014/main" id="{00000000-0008-0000-1800-0000A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0" name="Imagen 913">
          <a:extLst>
            <a:ext uri="{FF2B5EF4-FFF2-40B4-BE49-F238E27FC236}">
              <a16:creationId xmlns:a16="http://schemas.microsoft.com/office/drawing/2014/main" id="{00000000-0008-0000-1800-0000A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1" name="Imagen 914">
          <a:extLst>
            <a:ext uri="{FF2B5EF4-FFF2-40B4-BE49-F238E27FC236}">
              <a16:creationId xmlns:a16="http://schemas.microsoft.com/office/drawing/2014/main" id="{00000000-0008-0000-1800-0000A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2" name="Imagen 915">
          <a:extLst>
            <a:ext uri="{FF2B5EF4-FFF2-40B4-BE49-F238E27FC236}">
              <a16:creationId xmlns:a16="http://schemas.microsoft.com/office/drawing/2014/main" id="{00000000-0008-0000-1800-0000A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3" name="Imagen 916">
          <a:extLst>
            <a:ext uri="{FF2B5EF4-FFF2-40B4-BE49-F238E27FC236}">
              <a16:creationId xmlns:a16="http://schemas.microsoft.com/office/drawing/2014/main" id="{00000000-0008-0000-1800-0000A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4" name="Imagen 917">
          <a:extLst>
            <a:ext uri="{FF2B5EF4-FFF2-40B4-BE49-F238E27FC236}">
              <a16:creationId xmlns:a16="http://schemas.microsoft.com/office/drawing/2014/main" id="{00000000-0008-0000-1800-0000A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5" name="Imagen 918">
          <a:extLst>
            <a:ext uri="{FF2B5EF4-FFF2-40B4-BE49-F238E27FC236}">
              <a16:creationId xmlns:a16="http://schemas.microsoft.com/office/drawing/2014/main" id="{00000000-0008-0000-1800-0000A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6" name="Imagen 919">
          <a:extLst>
            <a:ext uri="{FF2B5EF4-FFF2-40B4-BE49-F238E27FC236}">
              <a16:creationId xmlns:a16="http://schemas.microsoft.com/office/drawing/2014/main" id="{00000000-0008-0000-1800-0000A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7" name="Imagen 920">
          <a:extLst>
            <a:ext uri="{FF2B5EF4-FFF2-40B4-BE49-F238E27FC236}">
              <a16:creationId xmlns:a16="http://schemas.microsoft.com/office/drawing/2014/main" id="{00000000-0008-0000-1800-0000A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8" name="Imagen 921">
          <a:extLst>
            <a:ext uri="{FF2B5EF4-FFF2-40B4-BE49-F238E27FC236}">
              <a16:creationId xmlns:a16="http://schemas.microsoft.com/office/drawing/2014/main" id="{00000000-0008-0000-1800-0000A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39" name="Imagen 922">
          <a:extLst>
            <a:ext uri="{FF2B5EF4-FFF2-40B4-BE49-F238E27FC236}">
              <a16:creationId xmlns:a16="http://schemas.microsoft.com/office/drawing/2014/main" id="{00000000-0008-0000-1800-0000A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0" name="Imagen 923">
          <a:extLst>
            <a:ext uri="{FF2B5EF4-FFF2-40B4-BE49-F238E27FC236}">
              <a16:creationId xmlns:a16="http://schemas.microsoft.com/office/drawing/2014/main" id="{00000000-0008-0000-1800-0000A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1" name="Imagen 924">
          <a:extLst>
            <a:ext uri="{FF2B5EF4-FFF2-40B4-BE49-F238E27FC236}">
              <a16:creationId xmlns:a16="http://schemas.microsoft.com/office/drawing/2014/main" id="{00000000-0008-0000-1800-0000A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2" name="Imagen 925">
          <a:extLst>
            <a:ext uri="{FF2B5EF4-FFF2-40B4-BE49-F238E27FC236}">
              <a16:creationId xmlns:a16="http://schemas.microsoft.com/office/drawing/2014/main" id="{00000000-0008-0000-1800-0000A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3" name="Imagen 926">
          <a:extLst>
            <a:ext uri="{FF2B5EF4-FFF2-40B4-BE49-F238E27FC236}">
              <a16:creationId xmlns:a16="http://schemas.microsoft.com/office/drawing/2014/main" id="{00000000-0008-0000-1800-0000A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4" name="Imagen 927">
          <a:extLst>
            <a:ext uri="{FF2B5EF4-FFF2-40B4-BE49-F238E27FC236}">
              <a16:creationId xmlns:a16="http://schemas.microsoft.com/office/drawing/2014/main" id="{00000000-0008-0000-1800-0000B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5" name="Imagen 928">
          <a:extLst>
            <a:ext uri="{FF2B5EF4-FFF2-40B4-BE49-F238E27FC236}">
              <a16:creationId xmlns:a16="http://schemas.microsoft.com/office/drawing/2014/main" id="{00000000-0008-0000-1800-0000B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6" name="Imagen 929">
          <a:extLst>
            <a:ext uri="{FF2B5EF4-FFF2-40B4-BE49-F238E27FC236}">
              <a16:creationId xmlns:a16="http://schemas.microsoft.com/office/drawing/2014/main" id="{00000000-0008-0000-1800-0000B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7" name="Imagen 930">
          <a:extLst>
            <a:ext uri="{FF2B5EF4-FFF2-40B4-BE49-F238E27FC236}">
              <a16:creationId xmlns:a16="http://schemas.microsoft.com/office/drawing/2014/main" id="{00000000-0008-0000-1800-0000B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8" name="Imagen 931">
          <a:extLst>
            <a:ext uri="{FF2B5EF4-FFF2-40B4-BE49-F238E27FC236}">
              <a16:creationId xmlns:a16="http://schemas.microsoft.com/office/drawing/2014/main" id="{00000000-0008-0000-1800-0000B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49" name="Imagen 932">
          <a:extLst>
            <a:ext uri="{FF2B5EF4-FFF2-40B4-BE49-F238E27FC236}">
              <a16:creationId xmlns:a16="http://schemas.microsoft.com/office/drawing/2014/main" id="{00000000-0008-0000-1800-0000B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0" name="Imagen 933">
          <a:extLst>
            <a:ext uri="{FF2B5EF4-FFF2-40B4-BE49-F238E27FC236}">
              <a16:creationId xmlns:a16="http://schemas.microsoft.com/office/drawing/2014/main" id="{00000000-0008-0000-1800-0000B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1" name="Imagen 934">
          <a:extLst>
            <a:ext uri="{FF2B5EF4-FFF2-40B4-BE49-F238E27FC236}">
              <a16:creationId xmlns:a16="http://schemas.microsoft.com/office/drawing/2014/main" id="{00000000-0008-0000-1800-0000B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2" name="Imagen 935">
          <a:extLst>
            <a:ext uri="{FF2B5EF4-FFF2-40B4-BE49-F238E27FC236}">
              <a16:creationId xmlns:a16="http://schemas.microsoft.com/office/drawing/2014/main" id="{00000000-0008-0000-1800-0000B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3" name="Imagen 936">
          <a:extLst>
            <a:ext uri="{FF2B5EF4-FFF2-40B4-BE49-F238E27FC236}">
              <a16:creationId xmlns:a16="http://schemas.microsoft.com/office/drawing/2014/main" id="{00000000-0008-0000-1800-0000B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4" name="Imagen 937">
          <a:extLst>
            <a:ext uri="{FF2B5EF4-FFF2-40B4-BE49-F238E27FC236}">
              <a16:creationId xmlns:a16="http://schemas.microsoft.com/office/drawing/2014/main" id="{00000000-0008-0000-1800-0000B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5" name="Imagen 938">
          <a:extLst>
            <a:ext uri="{FF2B5EF4-FFF2-40B4-BE49-F238E27FC236}">
              <a16:creationId xmlns:a16="http://schemas.microsoft.com/office/drawing/2014/main" id="{00000000-0008-0000-1800-0000B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6" name="Imagen 939">
          <a:extLst>
            <a:ext uri="{FF2B5EF4-FFF2-40B4-BE49-F238E27FC236}">
              <a16:creationId xmlns:a16="http://schemas.microsoft.com/office/drawing/2014/main" id="{00000000-0008-0000-1800-0000B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7" name="Imagen 940">
          <a:extLst>
            <a:ext uri="{FF2B5EF4-FFF2-40B4-BE49-F238E27FC236}">
              <a16:creationId xmlns:a16="http://schemas.microsoft.com/office/drawing/2014/main" id="{00000000-0008-0000-1800-0000B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8" name="Imagen 941">
          <a:extLst>
            <a:ext uri="{FF2B5EF4-FFF2-40B4-BE49-F238E27FC236}">
              <a16:creationId xmlns:a16="http://schemas.microsoft.com/office/drawing/2014/main" id="{00000000-0008-0000-1800-0000B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59" name="Imagen 942">
          <a:extLst>
            <a:ext uri="{FF2B5EF4-FFF2-40B4-BE49-F238E27FC236}">
              <a16:creationId xmlns:a16="http://schemas.microsoft.com/office/drawing/2014/main" id="{00000000-0008-0000-1800-0000B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0" name="Imagen 943">
          <a:extLst>
            <a:ext uri="{FF2B5EF4-FFF2-40B4-BE49-F238E27FC236}">
              <a16:creationId xmlns:a16="http://schemas.microsoft.com/office/drawing/2014/main" id="{00000000-0008-0000-1800-0000C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1" name="Imagen 944">
          <a:extLst>
            <a:ext uri="{FF2B5EF4-FFF2-40B4-BE49-F238E27FC236}">
              <a16:creationId xmlns:a16="http://schemas.microsoft.com/office/drawing/2014/main" id="{00000000-0008-0000-1800-0000C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2" name="Imagen 945">
          <a:extLst>
            <a:ext uri="{FF2B5EF4-FFF2-40B4-BE49-F238E27FC236}">
              <a16:creationId xmlns:a16="http://schemas.microsoft.com/office/drawing/2014/main" id="{00000000-0008-0000-1800-0000C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3" name="Imagen 946">
          <a:extLst>
            <a:ext uri="{FF2B5EF4-FFF2-40B4-BE49-F238E27FC236}">
              <a16:creationId xmlns:a16="http://schemas.microsoft.com/office/drawing/2014/main" id="{00000000-0008-0000-1800-0000C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4" name="Imagen 947">
          <a:extLst>
            <a:ext uri="{FF2B5EF4-FFF2-40B4-BE49-F238E27FC236}">
              <a16:creationId xmlns:a16="http://schemas.microsoft.com/office/drawing/2014/main" id="{00000000-0008-0000-1800-0000C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5" name="Imagen 948">
          <a:extLst>
            <a:ext uri="{FF2B5EF4-FFF2-40B4-BE49-F238E27FC236}">
              <a16:creationId xmlns:a16="http://schemas.microsoft.com/office/drawing/2014/main" id="{00000000-0008-0000-1800-0000C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6" name="Imagen 949">
          <a:extLst>
            <a:ext uri="{FF2B5EF4-FFF2-40B4-BE49-F238E27FC236}">
              <a16:creationId xmlns:a16="http://schemas.microsoft.com/office/drawing/2014/main" id="{00000000-0008-0000-1800-0000C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7" name="Imagen 950">
          <a:extLst>
            <a:ext uri="{FF2B5EF4-FFF2-40B4-BE49-F238E27FC236}">
              <a16:creationId xmlns:a16="http://schemas.microsoft.com/office/drawing/2014/main" id="{00000000-0008-0000-1800-0000C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8" name="Imagen 951">
          <a:extLst>
            <a:ext uri="{FF2B5EF4-FFF2-40B4-BE49-F238E27FC236}">
              <a16:creationId xmlns:a16="http://schemas.microsoft.com/office/drawing/2014/main" id="{00000000-0008-0000-1800-0000C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69" name="Imagen 952">
          <a:extLst>
            <a:ext uri="{FF2B5EF4-FFF2-40B4-BE49-F238E27FC236}">
              <a16:creationId xmlns:a16="http://schemas.microsoft.com/office/drawing/2014/main" id="{00000000-0008-0000-1800-0000C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0" name="Imagen 953">
          <a:extLst>
            <a:ext uri="{FF2B5EF4-FFF2-40B4-BE49-F238E27FC236}">
              <a16:creationId xmlns:a16="http://schemas.microsoft.com/office/drawing/2014/main" id="{00000000-0008-0000-1800-0000C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1" name="Imagen 954">
          <a:extLst>
            <a:ext uri="{FF2B5EF4-FFF2-40B4-BE49-F238E27FC236}">
              <a16:creationId xmlns:a16="http://schemas.microsoft.com/office/drawing/2014/main" id="{00000000-0008-0000-1800-0000C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2" name="Imagen 955">
          <a:extLst>
            <a:ext uri="{FF2B5EF4-FFF2-40B4-BE49-F238E27FC236}">
              <a16:creationId xmlns:a16="http://schemas.microsoft.com/office/drawing/2014/main" id="{00000000-0008-0000-1800-0000C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3" name="Imagen 956">
          <a:extLst>
            <a:ext uri="{FF2B5EF4-FFF2-40B4-BE49-F238E27FC236}">
              <a16:creationId xmlns:a16="http://schemas.microsoft.com/office/drawing/2014/main" id="{00000000-0008-0000-1800-0000C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4" name="Imagen 957">
          <a:extLst>
            <a:ext uri="{FF2B5EF4-FFF2-40B4-BE49-F238E27FC236}">
              <a16:creationId xmlns:a16="http://schemas.microsoft.com/office/drawing/2014/main" id="{00000000-0008-0000-1800-0000C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5" name="Imagen 958">
          <a:extLst>
            <a:ext uri="{FF2B5EF4-FFF2-40B4-BE49-F238E27FC236}">
              <a16:creationId xmlns:a16="http://schemas.microsoft.com/office/drawing/2014/main" id="{00000000-0008-0000-1800-0000C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6" name="Imagen 959">
          <a:extLst>
            <a:ext uri="{FF2B5EF4-FFF2-40B4-BE49-F238E27FC236}">
              <a16:creationId xmlns:a16="http://schemas.microsoft.com/office/drawing/2014/main" id="{00000000-0008-0000-1800-0000D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7" name="Imagen 960">
          <a:extLst>
            <a:ext uri="{FF2B5EF4-FFF2-40B4-BE49-F238E27FC236}">
              <a16:creationId xmlns:a16="http://schemas.microsoft.com/office/drawing/2014/main" id="{00000000-0008-0000-1800-0000D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8" name="Imagen 961">
          <a:extLst>
            <a:ext uri="{FF2B5EF4-FFF2-40B4-BE49-F238E27FC236}">
              <a16:creationId xmlns:a16="http://schemas.microsoft.com/office/drawing/2014/main" id="{00000000-0008-0000-1800-0000D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79" name="Imagen 962">
          <a:extLst>
            <a:ext uri="{FF2B5EF4-FFF2-40B4-BE49-F238E27FC236}">
              <a16:creationId xmlns:a16="http://schemas.microsoft.com/office/drawing/2014/main" id="{00000000-0008-0000-1800-0000D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0" name="Imagen 963">
          <a:extLst>
            <a:ext uri="{FF2B5EF4-FFF2-40B4-BE49-F238E27FC236}">
              <a16:creationId xmlns:a16="http://schemas.microsoft.com/office/drawing/2014/main" id="{00000000-0008-0000-1800-0000D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1" name="Imagen 964">
          <a:extLst>
            <a:ext uri="{FF2B5EF4-FFF2-40B4-BE49-F238E27FC236}">
              <a16:creationId xmlns:a16="http://schemas.microsoft.com/office/drawing/2014/main" id="{00000000-0008-0000-1800-0000D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2" name="Imagen 965">
          <a:extLst>
            <a:ext uri="{FF2B5EF4-FFF2-40B4-BE49-F238E27FC236}">
              <a16:creationId xmlns:a16="http://schemas.microsoft.com/office/drawing/2014/main" id="{00000000-0008-0000-1800-0000D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3" name="Imagen 966">
          <a:extLst>
            <a:ext uri="{FF2B5EF4-FFF2-40B4-BE49-F238E27FC236}">
              <a16:creationId xmlns:a16="http://schemas.microsoft.com/office/drawing/2014/main" id="{00000000-0008-0000-1800-0000D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4" name="Imagen 967">
          <a:extLst>
            <a:ext uri="{FF2B5EF4-FFF2-40B4-BE49-F238E27FC236}">
              <a16:creationId xmlns:a16="http://schemas.microsoft.com/office/drawing/2014/main" id="{00000000-0008-0000-1800-0000D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5" name="Imagen 968">
          <a:extLst>
            <a:ext uri="{FF2B5EF4-FFF2-40B4-BE49-F238E27FC236}">
              <a16:creationId xmlns:a16="http://schemas.microsoft.com/office/drawing/2014/main" id="{00000000-0008-0000-1800-0000D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6" name="Imagen 969">
          <a:extLst>
            <a:ext uri="{FF2B5EF4-FFF2-40B4-BE49-F238E27FC236}">
              <a16:creationId xmlns:a16="http://schemas.microsoft.com/office/drawing/2014/main" id="{00000000-0008-0000-1800-0000D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7" name="Imagen 970">
          <a:extLst>
            <a:ext uri="{FF2B5EF4-FFF2-40B4-BE49-F238E27FC236}">
              <a16:creationId xmlns:a16="http://schemas.microsoft.com/office/drawing/2014/main" id="{00000000-0008-0000-1800-0000D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8" name="Imagen 971">
          <a:extLst>
            <a:ext uri="{FF2B5EF4-FFF2-40B4-BE49-F238E27FC236}">
              <a16:creationId xmlns:a16="http://schemas.microsoft.com/office/drawing/2014/main" id="{00000000-0008-0000-1800-0000D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89" name="Imagen 972">
          <a:extLst>
            <a:ext uri="{FF2B5EF4-FFF2-40B4-BE49-F238E27FC236}">
              <a16:creationId xmlns:a16="http://schemas.microsoft.com/office/drawing/2014/main" id="{00000000-0008-0000-1800-0000D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0" name="Imagen 973">
          <a:extLst>
            <a:ext uri="{FF2B5EF4-FFF2-40B4-BE49-F238E27FC236}">
              <a16:creationId xmlns:a16="http://schemas.microsoft.com/office/drawing/2014/main" id="{00000000-0008-0000-1800-0000D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1" name="Imagen 974">
          <a:extLst>
            <a:ext uri="{FF2B5EF4-FFF2-40B4-BE49-F238E27FC236}">
              <a16:creationId xmlns:a16="http://schemas.microsoft.com/office/drawing/2014/main" id="{00000000-0008-0000-1800-0000D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2" name="Imagen 975">
          <a:extLst>
            <a:ext uri="{FF2B5EF4-FFF2-40B4-BE49-F238E27FC236}">
              <a16:creationId xmlns:a16="http://schemas.microsoft.com/office/drawing/2014/main" id="{00000000-0008-0000-1800-0000E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3" name="Imagen 976">
          <a:extLst>
            <a:ext uri="{FF2B5EF4-FFF2-40B4-BE49-F238E27FC236}">
              <a16:creationId xmlns:a16="http://schemas.microsoft.com/office/drawing/2014/main" id="{00000000-0008-0000-1800-0000E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4" name="Imagen 977">
          <a:extLst>
            <a:ext uri="{FF2B5EF4-FFF2-40B4-BE49-F238E27FC236}">
              <a16:creationId xmlns:a16="http://schemas.microsoft.com/office/drawing/2014/main" id="{00000000-0008-0000-1800-0000E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5" name="Imagen 978">
          <a:extLst>
            <a:ext uri="{FF2B5EF4-FFF2-40B4-BE49-F238E27FC236}">
              <a16:creationId xmlns:a16="http://schemas.microsoft.com/office/drawing/2014/main" id="{00000000-0008-0000-1800-0000E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6" name="Imagen 979">
          <a:extLst>
            <a:ext uri="{FF2B5EF4-FFF2-40B4-BE49-F238E27FC236}">
              <a16:creationId xmlns:a16="http://schemas.microsoft.com/office/drawing/2014/main" id="{00000000-0008-0000-1800-0000E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7" name="Imagen 980">
          <a:extLst>
            <a:ext uri="{FF2B5EF4-FFF2-40B4-BE49-F238E27FC236}">
              <a16:creationId xmlns:a16="http://schemas.microsoft.com/office/drawing/2014/main" id="{00000000-0008-0000-1800-0000E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8" name="Imagen 981">
          <a:extLst>
            <a:ext uri="{FF2B5EF4-FFF2-40B4-BE49-F238E27FC236}">
              <a16:creationId xmlns:a16="http://schemas.microsoft.com/office/drawing/2014/main" id="{00000000-0008-0000-1800-0000E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999" name="Imagen 982">
          <a:extLst>
            <a:ext uri="{FF2B5EF4-FFF2-40B4-BE49-F238E27FC236}">
              <a16:creationId xmlns:a16="http://schemas.microsoft.com/office/drawing/2014/main" id="{00000000-0008-0000-1800-0000E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0" name="Imagen 983">
          <a:extLst>
            <a:ext uri="{FF2B5EF4-FFF2-40B4-BE49-F238E27FC236}">
              <a16:creationId xmlns:a16="http://schemas.microsoft.com/office/drawing/2014/main" id="{00000000-0008-0000-1800-0000E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1" name="Imagen 984">
          <a:extLst>
            <a:ext uri="{FF2B5EF4-FFF2-40B4-BE49-F238E27FC236}">
              <a16:creationId xmlns:a16="http://schemas.microsoft.com/office/drawing/2014/main" id="{00000000-0008-0000-1800-0000E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2" name="Imagen 985">
          <a:extLst>
            <a:ext uri="{FF2B5EF4-FFF2-40B4-BE49-F238E27FC236}">
              <a16:creationId xmlns:a16="http://schemas.microsoft.com/office/drawing/2014/main" id="{00000000-0008-0000-1800-0000E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3" name="Imagen 986">
          <a:extLst>
            <a:ext uri="{FF2B5EF4-FFF2-40B4-BE49-F238E27FC236}">
              <a16:creationId xmlns:a16="http://schemas.microsoft.com/office/drawing/2014/main" id="{00000000-0008-0000-1800-0000E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4" name="Imagen 987">
          <a:extLst>
            <a:ext uri="{FF2B5EF4-FFF2-40B4-BE49-F238E27FC236}">
              <a16:creationId xmlns:a16="http://schemas.microsoft.com/office/drawing/2014/main" id="{00000000-0008-0000-1800-0000E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5" name="Imagen 988">
          <a:extLst>
            <a:ext uri="{FF2B5EF4-FFF2-40B4-BE49-F238E27FC236}">
              <a16:creationId xmlns:a16="http://schemas.microsoft.com/office/drawing/2014/main" id="{00000000-0008-0000-1800-0000E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6" name="Imagen 989">
          <a:extLst>
            <a:ext uri="{FF2B5EF4-FFF2-40B4-BE49-F238E27FC236}">
              <a16:creationId xmlns:a16="http://schemas.microsoft.com/office/drawing/2014/main" id="{00000000-0008-0000-1800-0000E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7" name="Imagen 990">
          <a:extLst>
            <a:ext uri="{FF2B5EF4-FFF2-40B4-BE49-F238E27FC236}">
              <a16:creationId xmlns:a16="http://schemas.microsoft.com/office/drawing/2014/main" id="{00000000-0008-0000-1800-0000E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8" name="Imagen 991">
          <a:extLst>
            <a:ext uri="{FF2B5EF4-FFF2-40B4-BE49-F238E27FC236}">
              <a16:creationId xmlns:a16="http://schemas.microsoft.com/office/drawing/2014/main" id="{00000000-0008-0000-1800-0000F0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09" name="Imagen 992">
          <a:extLst>
            <a:ext uri="{FF2B5EF4-FFF2-40B4-BE49-F238E27FC236}">
              <a16:creationId xmlns:a16="http://schemas.microsoft.com/office/drawing/2014/main" id="{00000000-0008-0000-1800-0000F1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0" name="Imagen 993">
          <a:extLst>
            <a:ext uri="{FF2B5EF4-FFF2-40B4-BE49-F238E27FC236}">
              <a16:creationId xmlns:a16="http://schemas.microsoft.com/office/drawing/2014/main" id="{00000000-0008-0000-1800-0000F2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1" name="Imagen 994">
          <a:extLst>
            <a:ext uri="{FF2B5EF4-FFF2-40B4-BE49-F238E27FC236}">
              <a16:creationId xmlns:a16="http://schemas.microsoft.com/office/drawing/2014/main" id="{00000000-0008-0000-1800-0000F3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2" name="Imagen 995">
          <a:extLst>
            <a:ext uri="{FF2B5EF4-FFF2-40B4-BE49-F238E27FC236}">
              <a16:creationId xmlns:a16="http://schemas.microsoft.com/office/drawing/2014/main" id="{00000000-0008-0000-1800-0000F4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3" name="Imagen 996">
          <a:extLst>
            <a:ext uri="{FF2B5EF4-FFF2-40B4-BE49-F238E27FC236}">
              <a16:creationId xmlns:a16="http://schemas.microsoft.com/office/drawing/2014/main" id="{00000000-0008-0000-1800-0000F5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4" name="Imagen 997">
          <a:extLst>
            <a:ext uri="{FF2B5EF4-FFF2-40B4-BE49-F238E27FC236}">
              <a16:creationId xmlns:a16="http://schemas.microsoft.com/office/drawing/2014/main" id="{00000000-0008-0000-1800-0000F6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5" name="Imagen 998">
          <a:extLst>
            <a:ext uri="{FF2B5EF4-FFF2-40B4-BE49-F238E27FC236}">
              <a16:creationId xmlns:a16="http://schemas.microsoft.com/office/drawing/2014/main" id="{00000000-0008-0000-1800-0000F7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6" name="Imagen 999">
          <a:extLst>
            <a:ext uri="{FF2B5EF4-FFF2-40B4-BE49-F238E27FC236}">
              <a16:creationId xmlns:a16="http://schemas.microsoft.com/office/drawing/2014/main" id="{00000000-0008-0000-1800-0000F8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7" name="Imagen 1000">
          <a:extLst>
            <a:ext uri="{FF2B5EF4-FFF2-40B4-BE49-F238E27FC236}">
              <a16:creationId xmlns:a16="http://schemas.microsoft.com/office/drawing/2014/main" id="{00000000-0008-0000-1800-0000F9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8" name="Imagen 1001">
          <a:extLst>
            <a:ext uri="{FF2B5EF4-FFF2-40B4-BE49-F238E27FC236}">
              <a16:creationId xmlns:a16="http://schemas.microsoft.com/office/drawing/2014/main" id="{00000000-0008-0000-1800-0000FA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19" name="Imagen 1002">
          <a:extLst>
            <a:ext uri="{FF2B5EF4-FFF2-40B4-BE49-F238E27FC236}">
              <a16:creationId xmlns:a16="http://schemas.microsoft.com/office/drawing/2014/main" id="{00000000-0008-0000-1800-0000FB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0" name="Imagen 1003">
          <a:extLst>
            <a:ext uri="{FF2B5EF4-FFF2-40B4-BE49-F238E27FC236}">
              <a16:creationId xmlns:a16="http://schemas.microsoft.com/office/drawing/2014/main" id="{00000000-0008-0000-1800-0000FC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1" name="Imagen 1004">
          <a:extLst>
            <a:ext uri="{FF2B5EF4-FFF2-40B4-BE49-F238E27FC236}">
              <a16:creationId xmlns:a16="http://schemas.microsoft.com/office/drawing/2014/main" id="{00000000-0008-0000-1800-0000FD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2" name="Imagen 1005">
          <a:extLst>
            <a:ext uri="{FF2B5EF4-FFF2-40B4-BE49-F238E27FC236}">
              <a16:creationId xmlns:a16="http://schemas.microsoft.com/office/drawing/2014/main" id="{00000000-0008-0000-1800-0000FE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3" name="Imagen 1006">
          <a:extLst>
            <a:ext uri="{FF2B5EF4-FFF2-40B4-BE49-F238E27FC236}">
              <a16:creationId xmlns:a16="http://schemas.microsoft.com/office/drawing/2014/main" id="{00000000-0008-0000-1800-0000FF03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4" name="Imagen 1007">
          <a:extLst>
            <a:ext uri="{FF2B5EF4-FFF2-40B4-BE49-F238E27FC236}">
              <a16:creationId xmlns:a16="http://schemas.microsoft.com/office/drawing/2014/main" id="{00000000-0008-0000-1800-00000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5" name="Imagen 1008">
          <a:extLst>
            <a:ext uri="{FF2B5EF4-FFF2-40B4-BE49-F238E27FC236}">
              <a16:creationId xmlns:a16="http://schemas.microsoft.com/office/drawing/2014/main" id="{00000000-0008-0000-1800-00000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6" name="Imagen 1009">
          <a:extLst>
            <a:ext uri="{FF2B5EF4-FFF2-40B4-BE49-F238E27FC236}">
              <a16:creationId xmlns:a16="http://schemas.microsoft.com/office/drawing/2014/main" id="{00000000-0008-0000-1800-00000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7" name="Imagen 1010">
          <a:extLst>
            <a:ext uri="{FF2B5EF4-FFF2-40B4-BE49-F238E27FC236}">
              <a16:creationId xmlns:a16="http://schemas.microsoft.com/office/drawing/2014/main" id="{00000000-0008-0000-1800-00000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8" name="Imagen 1011">
          <a:extLst>
            <a:ext uri="{FF2B5EF4-FFF2-40B4-BE49-F238E27FC236}">
              <a16:creationId xmlns:a16="http://schemas.microsoft.com/office/drawing/2014/main" id="{00000000-0008-0000-1800-00000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29" name="Imagen 1012">
          <a:extLst>
            <a:ext uri="{FF2B5EF4-FFF2-40B4-BE49-F238E27FC236}">
              <a16:creationId xmlns:a16="http://schemas.microsoft.com/office/drawing/2014/main" id="{00000000-0008-0000-1800-00000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0" name="Imagen 1013">
          <a:extLst>
            <a:ext uri="{FF2B5EF4-FFF2-40B4-BE49-F238E27FC236}">
              <a16:creationId xmlns:a16="http://schemas.microsoft.com/office/drawing/2014/main" id="{00000000-0008-0000-1800-00000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1" name="Imagen 1014">
          <a:extLst>
            <a:ext uri="{FF2B5EF4-FFF2-40B4-BE49-F238E27FC236}">
              <a16:creationId xmlns:a16="http://schemas.microsoft.com/office/drawing/2014/main" id="{00000000-0008-0000-1800-00000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2" name="Imagen 1015">
          <a:extLst>
            <a:ext uri="{FF2B5EF4-FFF2-40B4-BE49-F238E27FC236}">
              <a16:creationId xmlns:a16="http://schemas.microsoft.com/office/drawing/2014/main" id="{00000000-0008-0000-1800-00000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3" name="Imagen 1016">
          <a:extLst>
            <a:ext uri="{FF2B5EF4-FFF2-40B4-BE49-F238E27FC236}">
              <a16:creationId xmlns:a16="http://schemas.microsoft.com/office/drawing/2014/main" id="{00000000-0008-0000-1800-00000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4" name="Imagen 1017">
          <a:extLst>
            <a:ext uri="{FF2B5EF4-FFF2-40B4-BE49-F238E27FC236}">
              <a16:creationId xmlns:a16="http://schemas.microsoft.com/office/drawing/2014/main" id="{00000000-0008-0000-1800-00000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5" name="Imagen 1018">
          <a:extLst>
            <a:ext uri="{FF2B5EF4-FFF2-40B4-BE49-F238E27FC236}">
              <a16:creationId xmlns:a16="http://schemas.microsoft.com/office/drawing/2014/main" id="{00000000-0008-0000-1800-00000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6" name="Imagen 1019">
          <a:extLst>
            <a:ext uri="{FF2B5EF4-FFF2-40B4-BE49-F238E27FC236}">
              <a16:creationId xmlns:a16="http://schemas.microsoft.com/office/drawing/2014/main" id="{00000000-0008-0000-1800-00000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7" name="Imagen 1020">
          <a:extLst>
            <a:ext uri="{FF2B5EF4-FFF2-40B4-BE49-F238E27FC236}">
              <a16:creationId xmlns:a16="http://schemas.microsoft.com/office/drawing/2014/main" id="{00000000-0008-0000-1800-00000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8" name="Imagen 1021">
          <a:extLst>
            <a:ext uri="{FF2B5EF4-FFF2-40B4-BE49-F238E27FC236}">
              <a16:creationId xmlns:a16="http://schemas.microsoft.com/office/drawing/2014/main" id="{00000000-0008-0000-1800-00000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39" name="Imagen 1022">
          <a:extLst>
            <a:ext uri="{FF2B5EF4-FFF2-40B4-BE49-F238E27FC236}">
              <a16:creationId xmlns:a16="http://schemas.microsoft.com/office/drawing/2014/main" id="{00000000-0008-0000-1800-00000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0" name="Imagen 1023">
          <a:extLst>
            <a:ext uri="{FF2B5EF4-FFF2-40B4-BE49-F238E27FC236}">
              <a16:creationId xmlns:a16="http://schemas.microsoft.com/office/drawing/2014/main" id="{00000000-0008-0000-1800-00001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1" name="Imagen 1024">
          <a:extLst>
            <a:ext uri="{FF2B5EF4-FFF2-40B4-BE49-F238E27FC236}">
              <a16:creationId xmlns:a16="http://schemas.microsoft.com/office/drawing/2014/main" id="{00000000-0008-0000-1800-00001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2" name="Imagen 1025">
          <a:extLst>
            <a:ext uri="{FF2B5EF4-FFF2-40B4-BE49-F238E27FC236}">
              <a16:creationId xmlns:a16="http://schemas.microsoft.com/office/drawing/2014/main" id="{00000000-0008-0000-1800-00001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3" name="Imagen 1026">
          <a:extLst>
            <a:ext uri="{FF2B5EF4-FFF2-40B4-BE49-F238E27FC236}">
              <a16:creationId xmlns:a16="http://schemas.microsoft.com/office/drawing/2014/main" id="{00000000-0008-0000-1800-00001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4" name="Imagen 1027">
          <a:extLst>
            <a:ext uri="{FF2B5EF4-FFF2-40B4-BE49-F238E27FC236}">
              <a16:creationId xmlns:a16="http://schemas.microsoft.com/office/drawing/2014/main" id="{00000000-0008-0000-1800-00001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5" name="Imagen 1028">
          <a:extLst>
            <a:ext uri="{FF2B5EF4-FFF2-40B4-BE49-F238E27FC236}">
              <a16:creationId xmlns:a16="http://schemas.microsoft.com/office/drawing/2014/main" id="{00000000-0008-0000-1800-00001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6" name="Imagen 1029">
          <a:extLst>
            <a:ext uri="{FF2B5EF4-FFF2-40B4-BE49-F238E27FC236}">
              <a16:creationId xmlns:a16="http://schemas.microsoft.com/office/drawing/2014/main" id="{00000000-0008-0000-1800-00001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7" name="Imagen 1030">
          <a:extLst>
            <a:ext uri="{FF2B5EF4-FFF2-40B4-BE49-F238E27FC236}">
              <a16:creationId xmlns:a16="http://schemas.microsoft.com/office/drawing/2014/main" id="{00000000-0008-0000-1800-00001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8" name="Imagen 1031">
          <a:extLst>
            <a:ext uri="{FF2B5EF4-FFF2-40B4-BE49-F238E27FC236}">
              <a16:creationId xmlns:a16="http://schemas.microsoft.com/office/drawing/2014/main" id="{00000000-0008-0000-1800-00001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49" name="Imagen 1032">
          <a:extLst>
            <a:ext uri="{FF2B5EF4-FFF2-40B4-BE49-F238E27FC236}">
              <a16:creationId xmlns:a16="http://schemas.microsoft.com/office/drawing/2014/main" id="{00000000-0008-0000-1800-00001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0" name="Imagen 1033">
          <a:extLst>
            <a:ext uri="{FF2B5EF4-FFF2-40B4-BE49-F238E27FC236}">
              <a16:creationId xmlns:a16="http://schemas.microsoft.com/office/drawing/2014/main" id="{00000000-0008-0000-1800-00001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1" name="Imagen 1034">
          <a:extLst>
            <a:ext uri="{FF2B5EF4-FFF2-40B4-BE49-F238E27FC236}">
              <a16:creationId xmlns:a16="http://schemas.microsoft.com/office/drawing/2014/main" id="{00000000-0008-0000-1800-00001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2" name="Imagen 1035">
          <a:extLst>
            <a:ext uri="{FF2B5EF4-FFF2-40B4-BE49-F238E27FC236}">
              <a16:creationId xmlns:a16="http://schemas.microsoft.com/office/drawing/2014/main" id="{00000000-0008-0000-1800-00001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3" name="Imagen 1036">
          <a:extLst>
            <a:ext uri="{FF2B5EF4-FFF2-40B4-BE49-F238E27FC236}">
              <a16:creationId xmlns:a16="http://schemas.microsoft.com/office/drawing/2014/main" id="{00000000-0008-0000-1800-00001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4" name="Imagen 1037">
          <a:extLst>
            <a:ext uri="{FF2B5EF4-FFF2-40B4-BE49-F238E27FC236}">
              <a16:creationId xmlns:a16="http://schemas.microsoft.com/office/drawing/2014/main" id="{00000000-0008-0000-1800-00001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5" name="Imagen 1038">
          <a:extLst>
            <a:ext uri="{FF2B5EF4-FFF2-40B4-BE49-F238E27FC236}">
              <a16:creationId xmlns:a16="http://schemas.microsoft.com/office/drawing/2014/main" id="{00000000-0008-0000-1800-00001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6" name="Imagen 1039">
          <a:extLst>
            <a:ext uri="{FF2B5EF4-FFF2-40B4-BE49-F238E27FC236}">
              <a16:creationId xmlns:a16="http://schemas.microsoft.com/office/drawing/2014/main" id="{00000000-0008-0000-1800-00002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7" name="Imagen 1040">
          <a:extLst>
            <a:ext uri="{FF2B5EF4-FFF2-40B4-BE49-F238E27FC236}">
              <a16:creationId xmlns:a16="http://schemas.microsoft.com/office/drawing/2014/main" id="{00000000-0008-0000-1800-00002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8" name="Imagen 1041">
          <a:extLst>
            <a:ext uri="{FF2B5EF4-FFF2-40B4-BE49-F238E27FC236}">
              <a16:creationId xmlns:a16="http://schemas.microsoft.com/office/drawing/2014/main" id="{00000000-0008-0000-1800-00002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59" name="Imagen 1042">
          <a:extLst>
            <a:ext uri="{FF2B5EF4-FFF2-40B4-BE49-F238E27FC236}">
              <a16:creationId xmlns:a16="http://schemas.microsoft.com/office/drawing/2014/main" id="{00000000-0008-0000-1800-00002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0" name="Imagen 1043">
          <a:extLst>
            <a:ext uri="{FF2B5EF4-FFF2-40B4-BE49-F238E27FC236}">
              <a16:creationId xmlns:a16="http://schemas.microsoft.com/office/drawing/2014/main" id="{00000000-0008-0000-1800-00002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1" name="Imagen 1044">
          <a:extLst>
            <a:ext uri="{FF2B5EF4-FFF2-40B4-BE49-F238E27FC236}">
              <a16:creationId xmlns:a16="http://schemas.microsoft.com/office/drawing/2014/main" id="{00000000-0008-0000-1800-00002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2" name="Imagen 1045">
          <a:extLst>
            <a:ext uri="{FF2B5EF4-FFF2-40B4-BE49-F238E27FC236}">
              <a16:creationId xmlns:a16="http://schemas.microsoft.com/office/drawing/2014/main" id="{00000000-0008-0000-1800-00002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3" name="Imagen 1046">
          <a:extLst>
            <a:ext uri="{FF2B5EF4-FFF2-40B4-BE49-F238E27FC236}">
              <a16:creationId xmlns:a16="http://schemas.microsoft.com/office/drawing/2014/main" id="{00000000-0008-0000-1800-00002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4" name="Imagen 1047">
          <a:extLst>
            <a:ext uri="{FF2B5EF4-FFF2-40B4-BE49-F238E27FC236}">
              <a16:creationId xmlns:a16="http://schemas.microsoft.com/office/drawing/2014/main" id="{00000000-0008-0000-1800-00002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5" name="Imagen 1048">
          <a:extLst>
            <a:ext uri="{FF2B5EF4-FFF2-40B4-BE49-F238E27FC236}">
              <a16:creationId xmlns:a16="http://schemas.microsoft.com/office/drawing/2014/main" id="{00000000-0008-0000-1800-00002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6" name="Imagen 1049">
          <a:extLst>
            <a:ext uri="{FF2B5EF4-FFF2-40B4-BE49-F238E27FC236}">
              <a16:creationId xmlns:a16="http://schemas.microsoft.com/office/drawing/2014/main" id="{00000000-0008-0000-1800-00002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7" name="Imagen 1050">
          <a:extLst>
            <a:ext uri="{FF2B5EF4-FFF2-40B4-BE49-F238E27FC236}">
              <a16:creationId xmlns:a16="http://schemas.microsoft.com/office/drawing/2014/main" id="{00000000-0008-0000-1800-00002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8" name="Imagen 1051">
          <a:extLst>
            <a:ext uri="{FF2B5EF4-FFF2-40B4-BE49-F238E27FC236}">
              <a16:creationId xmlns:a16="http://schemas.microsoft.com/office/drawing/2014/main" id="{00000000-0008-0000-1800-00002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69" name="Imagen 1052">
          <a:extLst>
            <a:ext uri="{FF2B5EF4-FFF2-40B4-BE49-F238E27FC236}">
              <a16:creationId xmlns:a16="http://schemas.microsoft.com/office/drawing/2014/main" id="{00000000-0008-0000-1800-00002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0" name="Imagen 1053">
          <a:extLst>
            <a:ext uri="{FF2B5EF4-FFF2-40B4-BE49-F238E27FC236}">
              <a16:creationId xmlns:a16="http://schemas.microsoft.com/office/drawing/2014/main" id="{00000000-0008-0000-1800-00002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1" name="Imagen 1054">
          <a:extLst>
            <a:ext uri="{FF2B5EF4-FFF2-40B4-BE49-F238E27FC236}">
              <a16:creationId xmlns:a16="http://schemas.microsoft.com/office/drawing/2014/main" id="{00000000-0008-0000-1800-00002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2" name="Imagen 1055">
          <a:extLst>
            <a:ext uri="{FF2B5EF4-FFF2-40B4-BE49-F238E27FC236}">
              <a16:creationId xmlns:a16="http://schemas.microsoft.com/office/drawing/2014/main" id="{00000000-0008-0000-1800-00003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3" name="Imagen 1056">
          <a:extLst>
            <a:ext uri="{FF2B5EF4-FFF2-40B4-BE49-F238E27FC236}">
              <a16:creationId xmlns:a16="http://schemas.microsoft.com/office/drawing/2014/main" id="{00000000-0008-0000-1800-00003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4" name="Imagen 1057">
          <a:extLst>
            <a:ext uri="{FF2B5EF4-FFF2-40B4-BE49-F238E27FC236}">
              <a16:creationId xmlns:a16="http://schemas.microsoft.com/office/drawing/2014/main" id="{00000000-0008-0000-1800-00003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5" name="Imagen 1058">
          <a:extLst>
            <a:ext uri="{FF2B5EF4-FFF2-40B4-BE49-F238E27FC236}">
              <a16:creationId xmlns:a16="http://schemas.microsoft.com/office/drawing/2014/main" id="{00000000-0008-0000-1800-00003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6" name="Imagen 1059">
          <a:extLst>
            <a:ext uri="{FF2B5EF4-FFF2-40B4-BE49-F238E27FC236}">
              <a16:creationId xmlns:a16="http://schemas.microsoft.com/office/drawing/2014/main" id="{00000000-0008-0000-1800-00003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7" name="Imagen 1060">
          <a:extLst>
            <a:ext uri="{FF2B5EF4-FFF2-40B4-BE49-F238E27FC236}">
              <a16:creationId xmlns:a16="http://schemas.microsoft.com/office/drawing/2014/main" id="{00000000-0008-0000-1800-00003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8" name="Imagen 1061">
          <a:extLst>
            <a:ext uri="{FF2B5EF4-FFF2-40B4-BE49-F238E27FC236}">
              <a16:creationId xmlns:a16="http://schemas.microsoft.com/office/drawing/2014/main" id="{00000000-0008-0000-1800-00003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79" name="Imagen 1062">
          <a:extLst>
            <a:ext uri="{FF2B5EF4-FFF2-40B4-BE49-F238E27FC236}">
              <a16:creationId xmlns:a16="http://schemas.microsoft.com/office/drawing/2014/main" id="{00000000-0008-0000-1800-00003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0" name="Imagen 1063">
          <a:extLst>
            <a:ext uri="{FF2B5EF4-FFF2-40B4-BE49-F238E27FC236}">
              <a16:creationId xmlns:a16="http://schemas.microsoft.com/office/drawing/2014/main" id="{00000000-0008-0000-1800-00003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1" name="Imagen 1064">
          <a:extLst>
            <a:ext uri="{FF2B5EF4-FFF2-40B4-BE49-F238E27FC236}">
              <a16:creationId xmlns:a16="http://schemas.microsoft.com/office/drawing/2014/main" id="{00000000-0008-0000-1800-00003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2" name="Imagen 1065">
          <a:extLst>
            <a:ext uri="{FF2B5EF4-FFF2-40B4-BE49-F238E27FC236}">
              <a16:creationId xmlns:a16="http://schemas.microsoft.com/office/drawing/2014/main" id="{00000000-0008-0000-1800-00003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3" name="Imagen 1066">
          <a:extLst>
            <a:ext uri="{FF2B5EF4-FFF2-40B4-BE49-F238E27FC236}">
              <a16:creationId xmlns:a16="http://schemas.microsoft.com/office/drawing/2014/main" id="{00000000-0008-0000-1800-00003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4" name="Imagen 1067">
          <a:extLst>
            <a:ext uri="{FF2B5EF4-FFF2-40B4-BE49-F238E27FC236}">
              <a16:creationId xmlns:a16="http://schemas.microsoft.com/office/drawing/2014/main" id="{00000000-0008-0000-1800-00003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5" name="Imagen 1068">
          <a:extLst>
            <a:ext uri="{FF2B5EF4-FFF2-40B4-BE49-F238E27FC236}">
              <a16:creationId xmlns:a16="http://schemas.microsoft.com/office/drawing/2014/main" id="{00000000-0008-0000-1800-00003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6" name="Imagen 1069">
          <a:extLst>
            <a:ext uri="{FF2B5EF4-FFF2-40B4-BE49-F238E27FC236}">
              <a16:creationId xmlns:a16="http://schemas.microsoft.com/office/drawing/2014/main" id="{00000000-0008-0000-1800-00003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7" name="Imagen 1070">
          <a:extLst>
            <a:ext uri="{FF2B5EF4-FFF2-40B4-BE49-F238E27FC236}">
              <a16:creationId xmlns:a16="http://schemas.microsoft.com/office/drawing/2014/main" id="{00000000-0008-0000-1800-00003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8" name="Imagen 1071">
          <a:extLst>
            <a:ext uri="{FF2B5EF4-FFF2-40B4-BE49-F238E27FC236}">
              <a16:creationId xmlns:a16="http://schemas.microsoft.com/office/drawing/2014/main" id="{00000000-0008-0000-1800-00004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89" name="Imagen 1072">
          <a:extLst>
            <a:ext uri="{FF2B5EF4-FFF2-40B4-BE49-F238E27FC236}">
              <a16:creationId xmlns:a16="http://schemas.microsoft.com/office/drawing/2014/main" id="{00000000-0008-0000-1800-00004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0" name="Imagen 1073">
          <a:extLst>
            <a:ext uri="{FF2B5EF4-FFF2-40B4-BE49-F238E27FC236}">
              <a16:creationId xmlns:a16="http://schemas.microsoft.com/office/drawing/2014/main" id="{00000000-0008-0000-1800-00004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1" name="Imagen 1074">
          <a:extLst>
            <a:ext uri="{FF2B5EF4-FFF2-40B4-BE49-F238E27FC236}">
              <a16:creationId xmlns:a16="http://schemas.microsoft.com/office/drawing/2014/main" id="{00000000-0008-0000-1800-00004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2" name="Imagen 1075">
          <a:extLst>
            <a:ext uri="{FF2B5EF4-FFF2-40B4-BE49-F238E27FC236}">
              <a16:creationId xmlns:a16="http://schemas.microsoft.com/office/drawing/2014/main" id="{00000000-0008-0000-1800-00004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3" name="Imagen 1076">
          <a:extLst>
            <a:ext uri="{FF2B5EF4-FFF2-40B4-BE49-F238E27FC236}">
              <a16:creationId xmlns:a16="http://schemas.microsoft.com/office/drawing/2014/main" id="{00000000-0008-0000-1800-00004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4" name="Imagen 1077">
          <a:extLst>
            <a:ext uri="{FF2B5EF4-FFF2-40B4-BE49-F238E27FC236}">
              <a16:creationId xmlns:a16="http://schemas.microsoft.com/office/drawing/2014/main" id="{00000000-0008-0000-1800-00004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5" name="Imagen 1078">
          <a:extLst>
            <a:ext uri="{FF2B5EF4-FFF2-40B4-BE49-F238E27FC236}">
              <a16:creationId xmlns:a16="http://schemas.microsoft.com/office/drawing/2014/main" id="{00000000-0008-0000-1800-00004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6" name="Imagen 1079">
          <a:extLst>
            <a:ext uri="{FF2B5EF4-FFF2-40B4-BE49-F238E27FC236}">
              <a16:creationId xmlns:a16="http://schemas.microsoft.com/office/drawing/2014/main" id="{00000000-0008-0000-1800-00004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7" name="Imagen 1080">
          <a:extLst>
            <a:ext uri="{FF2B5EF4-FFF2-40B4-BE49-F238E27FC236}">
              <a16:creationId xmlns:a16="http://schemas.microsoft.com/office/drawing/2014/main" id="{00000000-0008-0000-1800-00004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8" name="Imagen 1081">
          <a:extLst>
            <a:ext uri="{FF2B5EF4-FFF2-40B4-BE49-F238E27FC236}">
              <a16:creationId xmlns:a16="http://schemas.microsoft.com/office/drawing/2014/main" id="{00000000-0008-0000-1800-00004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099" name="Imagen 1082">
          <a:extLst>
            <a:ext uri="{FF2B5EF4-FFF2-40B4-BE49-F238E27FC236}">
              <a16:creationId xmlns:a16="http://schemas.microsoft.com/office/drawing/2014/main" id="{00000000-0008-0000-1800-00004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0" name="Imagen 1083">
          <a:extLst>
            <a:ext uri="{FF2B5EF4-FFF2-40B4-BE49-F238E27FC236}">
              <a16:creationId xmlns:a16="http://schemas.microsoft.com/office/drawing/2014/main" id="{00000000-0008-0000-1800-00004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1" name="Imagen 1084">
          <a:extLst>
            <a:ext uri="{FF2B5EF4-FFF2-40B4-BE49-F238E27FC236}">
              <a16:creationId xmlns:a16="http://schemas.microsoft.com/office/drawing/2014/main" id="{00000000-0008-0000-1800-00004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2" name="Imagen 1085">
          <a:extLst>
            <a:ext uri="{FF2B5EF4-FFF2-40B4-BE49-F238E27FC236}">
              <a16:creationId xmlns:a16="http://schemas.microsoft.com/office/drawing/2014/main" id="{00000000-0008-0000-1800-00004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3" name="Imagen 1086">
          <a:extLst>
            <a:ext uri="{FF2B5EF4-FFF2-40B4-BE49-F238E27FC236}">
              <a16:creationId xmlns:a16="http://schemas.microsoft.com/office/drawing/2014/main" id="{00000000-0008-0000-1800-00004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4" name="Imagen 1087">
          <a:extLst>
            <a:ext uri="{FF2B5EF4-FFF2-40B4-BE49-F238E27FC236}">
              <a16:creationId xmlns:a16="http://schemas.microsoft.com/office/drawing/2014/main" id="{00000000-0008-0000-1800-00005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5" name="Imagen 1088">
          <a:extLst>
            <a:ext uri="{FF2B5EF4-FFF2-40B4-BE49-F238E27FC236}">
              <a16:creationId xmlns:a16="http://schemas.microsoft.com/office/drawing/2014/main" id="{00000000-0008-0000-1800-00005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6" name="Imagen 1089">
          <a:extLst>
            <a:ext uri="{FF2B5EF4-FFF2-40B4-BE49-F238E27FC236}">
              <a16:creationId xmlns:a16="http://schemas.microsoft.com/office/drawing/2014/main" id="{00000000-0008-0000-1800-00005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7" name="Imagen 1090">
          <a:extLst>
            <a:ext uri="{FF2B5EF4-FFF2-40B4-BE49-F238E27FC236}">
              <a16:creationId xmlns:a16="http://schemas.microsoft.com/office/drawing/2014/main" id="{00000000-0008-0000-1800-00005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8" name="Imagen 1091">
          <a:extLst>
            <a:ext uri="{FF2B5EF4-FFF2-40B4-BE49-F238E27FC236}">
              <a16:creationId xmlns:a16="http://schemas.microsoft.com/office/drawing/2014/main" id="{00000000-0008-0000-1800-00005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09" name="Imagen 1092">
          <a:extLst>
            <a:ext uri="{FF2B5EF4-FFF2-40B4-BE49-F238E27FC236}">
              <a16:creationId xmlns:a16="http://schemas.microsoft.com/office/drawing/2014/main" id="{00000000-0008-0000-1800-00005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0" name="Imagen 1093">
          <a:extLst>
            <a:ext uri="{FF2B5EF4-FFF2-40B4-BE49-F238E27FC236}">
              <a16:creationId xmlns:a16="http://schemas.microsoft.com/office/drawing/2014/main" id="{00000000-0008-0000-1800-00005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1" name="Imagen 1094">
          <a:extLst>
            <a:ext uri="{FF2B5EF4-FFF2-40B4-BE49-F238E27FC236}">
              <a16:creationId xmlns:a16="http://schemas.microsoft.com/office/drawing/2014/main" id="{00000000-0008-0000-1800-00005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2" name="Imagen 1095">
          <a:extLst>
            <a:ext uri="{FF2B5EF4-FFF2-40B4-BE49-F238E27FC236}">
              <a16:creationId xmlns:a16="http://schemas.microsoft.com/office/drawing/2014/main" id="{00000000-0008-0000-1800-00005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3" name="Imagen 1096">
          <a:extLst>
            <a:ext uri="{FF2B5EF4-FFF2-40B4-BE49-F238E27FC236}">
              <a16:creationId xmlns:a16="http://schemas.microsoft.com/office/drawing/2014/main" id="{00000000-0008-0000-1800-00005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4" name="Imagen 1097">
          <a:extLst>
            <a:ext uri="{FF2B5EF4-FFF2-40B4-BE49-F238E27FC236}">
              <a16:creationId xmlns:a16="http://schemas.microsoft.com/office/drawing/2014/main" id="{00000000-0008-0000-1800-00005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5" name="Imagen 1098">
          <a:extLst>
            <a:ext uri="{FF2B5EF4-FFF2-40B4-BE49-F238E27FC236}">
              <a16:creationId xmlns:a16="http://schemas.microsoft.com/office/drawing/2014/main" id="{00000000-0008-0000-1800-00005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6" name="Imagen 1099">
          <a:extLst>
            <a:ext uri="{FF2B5EF4-FFF2-40B4-BE49-F238E27FC236}">
              <a16:creationId xmlns:a16="http://schemas.microsoft.com/office/drawing/2014/main" id="{00000000-0008-0000-1800-00005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7" name="Imagen 1100">
          <a:extLst>
            <a:ext uri="{FF2B5EF4-FFF2-40B4-BE49-F238E27FC236}">
              <a16:creationId xmlns:a16="http://schemas.microsoft.com/office/drawing/2014/main" id="{00000000-0008-0000-1800-00005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8" name="Imagen 1101">
          <a:extLst>
            <a:ext uri="{FF2B5EF4-FFF2-40B4-BE49-F238E27FC236}">
              <a16:creationId xmlns:a16="http://schemas.microsoft.com/office/drawing/2014/main" id="{00000000-0008-0000-1800-00005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19" name="Imagen 1102">
          <a:extLst>
            <a:ext uri="{FF2B5EF4-FFF2-40B4-BE49-F238E27FC236}">
              <a16:creationId xmlns:a16="http://schemas.microsoft.com/office/drawing/2014/main" id="{00000000-0008-0000-1800-00005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0" name="Imagen 1103">
          <a:extLst>
            <a:ext uri="{FF2B5EF4-FFF2-40B4-BE49-F238E27FC236}">
              <a16:creationId xmlns:a16="http://schemas.microsoft.com/office/drawing/2014/main" id="{00000000-0008-0000-1800-00006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1" name="Imagen 1104">
          <a:extLst>
            <a:ext uri="{FF2B5EF4-FFF2-40B4-BE49-F238E27FC236}">
              <a16:creationId xmlns:a16="http://schemas.microsoft.com/office/drawing/2014/main" id="{00000000-0008-0000-1800-00006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2" name="Imagen 1105">
          <a:extLst>
            <a:ext uri="{FF2B5EF4-FFF2-40B4-BE49-F238E27FC236}">
              <a16:creationId xmlns:a16="http://schemas.microsoft.com/office/drawing/2014/main" id="{00000000-0008-0000-1800-00006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3" name="Imagen 1106">
          <a:extLst>
            <a:ext uri="{FF2B5EF4-FFF2-40B4-BE49-F238E27FC236}">
              <a16:creationId xmlns:a16="http://schemas.microsoft.com/office/drawing/2014/main" id="{00000000-0008-0000-1800-00006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4" name="Imagen 1107">
          <a:extLst>
            <a:ext uri="{FF2B5EF4-FFF2-40B4-BE49-F238E27FC236}">
              <a16:creationId xmlns:a16="http://schemas.microsoft.com/office/drawing/2014/main" id="{00000000-0008-0000-1800-00006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5" name="Imagen 1108">
          <a:extLst>
            <a:ext uri="{FF2B5EF4-FFF2-40B4-BE49-F238E27FC236}">
              <a16:creationId xmlns:a16="http://schemas.microsoft.com/office/drawing/2014/main" id="{00000000-0008-0000-1800-00006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6" name="Imagen 1109">
          <a:extLst>
            <a:ext uri="{FF2B5EF4-FFF2-40B4-BE49-F238E27FC236}">
              <a16:creationId xmlns:a16="http://schemas.microsoft.com/office/drawing/2014/main" id="{00000000-0008-0000-1800-00006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7" name="Imagen 1110">
          <a:extLst>
            <a:ext uri="{FF2B5EF4-FFF2-40B4-BE49-F238E27FC236}">
              <a16:creationId xmlns:a16="http://schemas.microsoft.com/office/drawing/2014/main" id="{00000000-0008-0000-1800-00006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8" name="Imagen 1111">
          <a:extLst>
            <a:ext uri="{FF2B5EF4-FFF2-40B4-BE49-F238E27FC236}">
              <a16:creationId xmlns:a16="http://schemas.microsoft.com/office/drawing/2014/main" id="{00000000-0008-0000-1800-00006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29" name="Imagen 1112">
          <a:extLst>
            <a:ext uri="{FF2B5EF4-FFF2-40B4-BE49-F238E27FC236}">
              <a16:creationId xmlns:a16="http://schemas.microsoft.com/office/drawing/2014/main" id="{00000000-0008-0000-1800-00006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0" name="Imagen 1113">
          <a:extLst>
            <a:ext uri="{FF2B5EF4-FFF2-40B4-BE49-F238E27FC236}">
              <a16:creationId xmlns:a16="http://schemas.microsoft.com/office/drawing/2014/main" id="{00000000-0008-0000-1800-00006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1" name="Imagen 1114">
          <a:extLst>
            <a:ext uri="{FF2B5EF4-FFF2-40B4-BE49-F238E27FC236}">
              <a16:creationId xmlns:a16="http://schemas.microsoft.com/office/drawing/2014/main" id="{00000000-0008-0000-1800-00006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2" name="Imagen 1115">
          <a:extLst>
            <a:ext uri="{FF2B5EF4-FFF2-40B4-BE49-F238E27FC236}">
              <a16:creationId xmlns:a16="http://schemas.microsoft.com/office/drawing/2014/main" id="{00000000-0008-0000-1800-00006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3" name="Imagen 1116">
          <a:extLst>
            <a:ext uri="{FF2B5EF4-FFF2-40B4-BE49-F238E27FC236}">
              <a16:creationId xmlns:a16="http://schemas.microsoft.com/office/drawing/2014/main" id="{00000000-0008-0000-1800-00006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4" name="Imagen 1117">
          <a:extLst>
            <a:ext uri="{FF2B5EF4-FFF2-40B4-BE49-F238E27FC236}">
              <a16:creationId xmlns:a16="http://schemas.microsoft.com/office/drawing/2014/main" id="{00000000-0008-0000-1800-00006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5" name="Imagen 1118">
          <a:extLst>
            <a:ext uri="{FF2B5EF4-FFF2-40B4-BE49-F238E27FC236}">
              <a16:creationId xmlns:a16="http://schemas.microsoft.com/office/drawing/2014/main" id="{00000000-0008-0000-1800-00006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6" name="Imagen 1119">
          <a:extLst>
            <a:ext uri="{FF2B5EF4-FFF2-40B4-BE49-F238E27FC236}">
              <a16:creationId xmlns:a16="http://schemas.microsoft.com/office/drawing/2014/main" id="{00000000-0008-0000-1800-00007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7" name="Imagen 1120">
          <a:extLst>
            <a:ext uri="{FF2B5EF4-FFF2-40B4-BE49-F238E27FC236}">
              <a16:creationId xmlns:a16="http://schemas.microsoft.com/office/drawing/2014/main" id="{00000000-0008-0000-1800-00007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8" name="Imagen 1121">
          <a:extLst>
            <a:ext uri="{FF2B5EF4-FFF2-40B4-BE49-F238E27FC236}">
              <a16:creationId xmlns:a16="http://schemas.microsoft.com/office/drawing/2014/main" id="{00000000-0008-0000-1800-00007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39" name="Imagen 1122">
          <a:extLst>
            <a:ext uri="{FF2B5EF4-FFF2-40B4-BE49-F238E27FC236}">
              <a16:creationId xmlns:a16="http://schemas.microsoft.com/office/drawing/2014/main" id="{00000000-0008-0000-1800-00007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0" name="Imagen 1123">
          <a:extLst>
            <a:ext uri="{FF2B5EF4-FFF2-40B4-BE49-F238E27FC236}">
              <a16:creationId xmlns:a16="http://schemas.microsoft.com/office/drawing/2014/main" id="{00000000-0008-0000-1800-00007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1" name="Imagen 1124">
          <a:extLst>
            <a:ext uri="{FF2B5EF4-FFF2-40B4-BE49-F238E27FC236}">
              <a16:creationId xmlns:a16="http://schemas.microsoft.com/office/drawing/2014/main" id="{00000000-0008-0000-1800-00007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2" name="Imagen 1125">
          <a:extLst>
            <a:ext uri="{FF2B5EF4-FFF2-40B4-BE49-F238E27FC236}">
              <a16:creationId xmlns:a16="http://schemas.microsoft.com/office/drawing/2014/main" id="{00000000-0008-0000-1800-00007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3" name="Imagen 1126">
          <a:extLst>
            <a:ext uri="{FF2B5EF4-FFF2-40B4-BE49-F238E27FC236}">
              <a16:creationId xmlns:a16="http://schemas.microsoft.com/office/drawing/2014/main" id="{00000000-0008-0000-1800-00007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4" name="Imagen 1127">
          <a:extLst>
            <a:ext uri="{FF2B5EF4-FFF2-40B4-BE49-F238E27FC236}">
              <a16:creationId xmlns:a16="http://schemas.microsoft.com/office/drawing/2014/main" id="{00000000-0008-0000-1800-00007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5" name="Imagen 1128">
          <a:extLst>
            <a:ext uri="{FF2B5EF4-FFF2-40B4-BE49-F238E27FC236}">
              <a16:creationId xmlns:a16="http://schemas.microsoft.com/office/drawing/2014/main" id="{00000000-0008-0000-1800-00007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6" name="Imagen 1129">
          <a:extLst>
            <a:ext uri="{FF2B5EF4-FFF2-40B4-BE49-F238E27FC236}">
              <a16:creationId xmlns:a16="http://schemas.microsoft.com/office/drawing/2014/main" id="{00000000-0008-0000-1800-00007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7" name="Imagen 1130">
          <a:extLst>
            <a:ext uri="{FF2B5EF4-FFF2-40B4-BE49-F238E27FC236}">
              <a16:creationId xmlns:a16="http://schemas.microsoft.com/office/drawing/2014/main" id="{00000000-0008-0000-1800-00007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8" name="Imagen 1131">
          <a:extLst>
            <a:ext uri="{FF2B5EF4-FFF2-40B4-BE49-F238E27FC236}">
              <a16:creationId xmlns:a16="http://schemas.microsoft.com/office/drawing/2014/main" id="{00000000-0008-0000-1800-00007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49" name="Imagen 1132">
          <a:extLst>
            <a:ext uri="{FF2B5EF4-FFF2-40B4-BE49-F238E27FC236}">
              <a16:creationId xmlns:a16="http://schemas.microsoft.com/office/drawing/2014/main" id="{00000000-0008-0000-1800-00007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0" name="Imagen 1133">
          <a:extLst>
            <a:ext uri="{FF2B5EF4-FFF2-40B4-BE49-F238E27FC236}">
              <a16:creationId xmlns:a16="http://schemas.microsoft.com/office/drawing/2014/main" id="{00000000-0008-0000-1800-00007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1" name="Imagen 1134">
          <a:extLst>
            <a:ext uri="{FF2B5EF4-FFF2-40B4-BE49-F238E27FC236}">
              <a16:creationId xmlns:a16="http://schemas.microsoft.com/office/drawing/2014/main" id="{00000000-0008-0000-1800-00007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2" name="Imagen 1135">
          <a:extLst>
            <a:ext uri="{FF2B5EF4-FFF2-40B4-BE49-F238E27FC236}">
              <a16:creationId xmlns:a16="http://schemas.microsoft.com/office/drawing/2014/main" id="{00000000-0008-0000-1800-00008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3" name="Imagen 1136">
          <a:extLst>
            <a:ext uri="{FF2B5EF4-FFF2-40B4-BE49-F238E27FC236}">
              <a16:creationId xmlns:a16="http://schemas.microsoft.com/office/drawing/2014/main" id="{00000000-0008-0000-1800-00008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4" name="Imagen 1137">
          <a:extLst>
            <a:ext uri="{FF2B5EF4-FFF2-40B4-BE49-F238E27FC236}">
              <a16:creationId xmlns:a16="http://schemas.microsoft.com/office/drawing/2014/main" id="{00000000-0008-0000-1800-00008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5" name="Imagen 1138">
          <a:extLst>
            <a:ext uri="{FF2B5EF4-FFF2-40B4-BE49-F238E27FC236}">
              <a16:creationId xmlns:a16="http://schemas.microsoft.com/office/drawing/2014/main" id="{00000000-0008-0000-1800-00008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6" name="Imagen 1139">
          <a:extLst>
            <a:ext uri="{FF2B5EF4-FFF2-40B4-BE49-F238E27FC236}">
              <a16:creationId xmlns:a16="http://schemas.microsoft.com/office/drawing/2014/main" id="{00000000-0008-0000-1800-00008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7" name="Imagen 1140">
          <a:extLst>
            <a:ext uri="{FF2B5EF4-FFF2-40B4-BE49-F238E27FC236}">
              <a16:creationId xmlns:a16="http://schemas.microsoft.com/office/drawing/2014/main" id="{00000000-0008-0000-1800-00008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8" name="Imagen 1141">
          <a:extLst>
            <a:ext uri="{FF2B5EF4-FFF2-40B4-BE49-F238E27FC236}">
              <a16:creationId xmlns:a16="http://schemas.microsoft.com/office/drawing/2014/main" id="{00000000-0008-0000-1800-00008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59" name="Imagen 1142">
          <a:extLst>
            <a:ext uri="{FF2B5EF4-FFF2-40B4-BE49-F238E27FC236}">
              <a16:creationId xmlns:a16="http://schemas.microsoft.com/office/drawing/2014/main" id="{00000000-0008-0000-1800-00008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0" name="Imagen 1143">
          <a:extLst>
            <a:ext uri="{FF2B5EF4-FFF2-40B4-BE49-F238E27FC236}">
              <a16:creationId xmlns:a16="http://schemas.microsoft.com/office/drawing/2014/main" id="{00000000-0008-0000-1800-00008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1" name="Imagen 1144">
          <a:extLst>
            <a:ext uri="{FF2B5EF4-FFF2-40B4-BE49-F238E27FC236}">
              <a16:creationId xmlns:a16="http://schemas.microsoft.com/office/drawing/2014/main" id="{00000000-0008-0000-1800-00008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2" name="Imagen 1145">
          <a:extLst>
            <a:ext uri="{FF2B5EF4-FFF2-40B4-BE49-F238E27FC236}">
              <a16:creationId xmlns:a16="http://schemas.microsoft.com/office/drawing/2014/main" id="{00000000-0008-0000-1800-00008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3" name="Imagen 1146">
          <a:extLst>
            <a:ext uri="{FF2B5EF4-FFF2-40B4-BE49-F238E27FC236}">
              <a16:creationId xmlns:a16="http://schemas.microsoft.com/office/drawing/2014/main" id="{00000000-0008-0000-1800-00008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4" name="Imagen 1147">
          <a:extLst>
            <a:ext uri="{FF2B5EF4-FFF2-40B4-BE49-F238E27FC236}">
              <a16:creationId xmlns:a16="http://schemas.microsoft.com/office/drawing/2014/main" id="{00000000-0008-0000-1800-00008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5" name="Imagen 1148">
          <a:extLst>
            <a:ext uri="{FF2B5EF4-FFF2-40B4-BE49-F238E27FC236}">
              <a16:creationId xmlns:a16="http://schemas.microsoft.com/office/drawing/2014/main" id="{00000000-0008-0000-1800-00008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6" name="Imagen 1149">
          <a:extLst>
            <a:ext uri="{FF2B5EF4-FFF2-40B4-BE49-F238E27FC236}">
              <a16:creationId xmlns:a16="http://schemas.microsoft.com/office/drawing/2014/main" id="{00000000-0008-0000-1800-00008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7" name="Imagen 1150">
          <a:extLst>
            <a:ext uri="{FF2B5EF4-FFF2-40B4-BE49-F238E27FC236}">
              <a16:creationId xmlns:a16="http://schemas.microsoft.com/office/drawing/2014/main" id="{00000000-0008-0000-1800-00008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8" name="Imagen 1151">
          <a:extLst>
            <a:ext uri="{FF2B5EF4-FFF2-40B4-BE49-F238E27FC236}">
              <a16:creationId xmlns:a16="http://schemas.microsoft.com/office/drawing/2014/main" id="{00000000-0008-0000-1800-00009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69" name="Imagen 1152">
          <a:extLst>
            <a:ext uri="{FF2B5EF4-FFF2-40B4-BE49-F238E27FC236}">
              <a16:creationId xmlns:a16="http://schemas.microsoft.com/office/drawing/2014/main" id="{00000000-0008-0000-1800-00009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0" name="Imagen 1153">
          <a:extLst>
            <a:ext uri="{FF2B5EF4-FFF2-40B4-BE49-F238E27FC236}">
              <a16:creationId xmlns:a16="http://schemas.microsoft.com/office/drawing/2014/main" id="{00000000-0008-0000-1800-00009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1" name="Imagen 1154">
          <a:extLst>
            <a:ext uri="{FF2B5EF4-FFF2-40B4-BE49-F238E27FC236}">
              <a16:creationId xmlns:a16="http://schemas.microsoft.com/office/drawing/2014/main" id="{00000000-0008-0000-1800-00009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2" name="Imagen 1155">
          <a:extLst>
            <a:ext uri="{FF2B5EF4-FFF2-40B4-BE49-F238E27FC236}">
              <a16:creationId xmlns:a16="http://schemas.microsoft.com/office/drawing/2014/main" id="{00000000-0008-0000-1800-00009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3" name="Imagen 1156">
          <a:extLst>
            <a:ext uri="{FF2B5EF4-FFF2-40B4-BE49-F238E27FC236}">
              <a16:creationId xmlns:a16="http://schemas.microsoft.com/office/drawing/2014/main" id="{00000000-0008-0000-1800-00009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4" name="Imagen 1157">
          <a:extLst>
            <a:ext uri="{FF2B5EF4-FFF2-40B4-BE49-F238E27FC236}">
              <a16:creationId xmlns:a16="http://schemas.microsoft.com/office/drawing/2014/main" id="{00000000-0008-0000-1800-00009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5" name="Imagen 1158">
          <a:extLst>
            <a:ext uri="{FF2B5EF4-FFF2-40B4-BE49-F238E27FC236}">
              <a16:creationId xmlns:a16="http://schemas.microsoft.com/office/drawing/2014/main" id="{00000000-0008-0000-1800-00009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6" name="Imagen 1159">
          <a:extLst>
            <a:ext uri="{FF2B5EF4-FFF2-40B4-BE49-F238E27FC236}">
              <a16:creationId xmlns:a16="http://schemas.microsoft.com/office/drawing/2014/main" id="{00000000-0008-0000-1800-00009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7" name="Imagen 1160">
          <a:extLst>
            <a:ext uri="{FF2B5EF4-FFF2-40B4-BE49-F238E27FC236}">
              <a16:creationId xmlns:a16="http://schemas.microsoft.com/office/drawing/2014/main" id="{00000000-0008-0000-1800-00009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8" name="Imagen 1161">
          <a:extLst>
            <a:ext uri="{FF2B5EF4-FFF2-40B4-BE49-F238E27FC236}">
              <a16:creationId xmlns:a16="http://schemas.microsoft.com/office/drawing/2014/main" id="{00000000-0008-0000-1800-00009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79" name="Imagen 1162">
          <a:extLst>
            <a:ext uri="{FF2B5EF4-FFF2-40B4-BE49-F238E27FC236}">
              <a16:creationId xmlns:a16="http://schemas.microsoft.com/office/drawing/2014/main" id="{00000000-0008-0000-1800-00009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0" name="Imagen 1163">
          <a:extLst>
            <a:ext uri="{FF2B5EF4-FFF2-40B4-BE49-F238E27FC236}">
              <a16:creationId xmlns:a16="http://schemas.microsoft.com/office/drawing/2014/main" id="{00000000-0008-0000-1800-00009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1" name="Imagen 1164">
          <a:extLst>
            <a:ext uri="{FF2B5EF4-FFF2-40B4-BE49-F238E27FC236}">
              <a16:creationId xmlns:a16="http://schemas.microsoft.com/office/drawing/2014/main" id="{00000000-0008-0000-1800-00009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2" name="Imagen 1165">
          <a:extLst>
            <a:ext uri="{FF2B5EF4-FFF2-40B4-BE49-F238E27FC236}">
              <a16:creationId xmlns:a16="http://schemas.microsoft.com/office/drawing/2014/main" id="{00000000-0008-0000-1800-00009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3" name="Imagen 1166">
          <a:extLst>
            <a:ext uri="{FF2B5EF4-FFF2-40B4-BE49-F238E27FC236}">
              <a16:creationId xmlns:a16="http://schemas.microsoft.com/office/drawing/2014/main" id="{00000000-0008-0000-1800-00009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4" name="Imagen 1167">
          <a:extLst>
            <a:ext uri="{FF2B5EF4-FFF2-40B4-BE49-F238E27FC236}">
              <a16:creationId xmlns:a16="http://schemas.microsoft.com/office/drawing/2014/main" id="{00000000-0008-0000-1800-0000A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5" name="Imagen 1168">
          <a:extLst>
            <a:ext uri="{FF2B5EF4-FFF2-40B4-BE49-F238E27FC236}">
              <a16:creationId xmlns:a16="http://schemas.microsoft.com/office/drawing/2014/main" id="{00000000-0008-0000-1800-0000A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6" name="Imagen 1169">
          <a:extLst>
            <a:ext uri="{FF2B5EF4-FFF2-40B4-BE49-F238E27FC236}">
              <a16:creationId xmlns:a16="http://schemas.microsoft.com/office/drawing/2014/main" id="{00000000-0008-0000-1800-0000A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7" name="Imagen 1170">
          <a:extLst>
            <a:ext uri="{FF2B5EF4-FFF2-40B4-BE49-F238E27FC236}">
              <a16:creationId xmlns:a16="http://schemas.microsoft.com/office/drawing/2014/main" id="{00000000-0008-0000-1800-0000A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8" name="Imagen 1171">
          <a:extLst>
            <a:ext uri="{FF2B5EF4-FFF2-40B4-BE49-F238E27FC236}">
              <a16:creationId xmlns:a16="http://schemas.microsoft.com/office/drawing/2014/main" id="{00000000-0008-0000-1800-0000A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89" name="Imagen 1172">
          <a:extLst>
            <a:ext uri="{FF2B5EF4-FFF2-40B4-BE49-F238E27FC236}">
              <a16:creationId xmlns:a16="http://schemas.microsoft.com/office/drawing/2014/main" id="{00000000-0008-0000-1800-0000A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0" name="Imagen 1173">
          <a:extLst>
            <a:ext uri="{FF2B5EF4-FFF2-40B4-BE49-F238E27FC236}">
              <a16:creationId xmlns:a16="http://schemas.microsoft.com/office/drawing/2014/main" id="{00000000-0008-0000-1800-0000A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1" name="Imagen 1174">
          <a:extLst>
            <a:ext uri="{FF2B5EF4-FFF2-40B4-BE49-F238E27FC236}">
              <a16:creationId xmlns:a16="http://schemas.microsoft.com/office/drawing/2014/main" id="{00000000-0008-0000-1800-0000A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2" name="Imagen 1175">
          <a:extLst>
            <a:ext uri="{FF2B5EF4-FFF2-40B4-BE49-F238E27FC236}">
              <a16:creationId xmlns:a16="http://schemas.microsoft.com/office/drawing/2014/main" id="{00000000-0008-0000-1800-0000A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3" name="Imagen 1176">
          <a:extLst>
            <a:ext uri="{FF2B5EF4-FFF2-40B4-BE49-F238E27FC236}">
              <a16:creationId xmlns:a16="http://schemas.microsoft.com/office/drawing/2014/main" id="{00000000-0008-0000-1800-0000A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4" name="Imagen 1177">
          <a:extLst>
            <a:ext uri="{FF2B5EF4-FFF2-40B4-BE49-F238E27FC236}">
              <a16:creationId xmlns:a16="http://schemas.microsoft.com/office/drawing/2014/main" id="{00000000-0008-0000-1800-0000A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5" name="Imagen 1178">
          <a:extLst>
            <a:ext uri="{FF2B5EF4-FFF2-40B4-BE49-F238E27FC236}">
              <a16:creationId xmlns:a16="http://schemas.microsoft.com/office/drawing/2014/main" id="{00000000-0008-0000-1800-0000A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6" name="Imagen 1179">
          <a:extLst>
            <a:ext uri="{FF2B5EF4-FFF2-40B4-BE49-F238E27FC236}">
              <a16:creationId xmlns:a16="http://schemas.microsoft.com/office/drawing/2014/main" id="{00000000-0008-0000-1800-0000A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7" name="Imagen 1180">
          <a:extLst>
            <a:ext uri="{FF2B5EF4-FFF2-40B4-BE49-F238E27FC236}">
              <a16:creationId xmlns:a16="http://schemas.microsoft.com/office/drawing/2014/main" id="{00000000-0008-0000-1800-0000A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8" name="Imagen 1181">
          <a:extLst>
            <a:ext uri="{FF2B5EF4-FFF2-40B4-BE49-F238E27FC236}">
              <a16:creationId xmlns:a16="http://schemas.microsoft.com/office/drawing/2014/main" id="{00000000-0008-0000-1800-0000A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199" name="Imagen 1182">
          <a:extLst>
            <a:ext uri="{FF2B5EF4-FFF2-40B4-BE49-F238E27FC236}">
              <a16:creationId xmlns:a16="http://schemas.microsoft.com/office/drawing/2014/main" id="{00000000-0008-0000-1800-0000A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0" name="Imagen 1183">
          <a:extLst>
            <a:ext uri="{FF2B5EF4-FFF2-40B4-BE49-F238E27FC236}">
              <a16:creationId xmlns:a16="http://schemas.microsoft.com/office/drawing/2014/main" id="{00000000-0008-0000-1800-0000B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1" name="Imagen 1184">
          <a:extLst>
            <a:ext uri="{FF2B5EF4-FFF2-40B4-BE49-F238E27FC236}">
              <a16:creationId xmlns:a16="http://schemas.microsoft.com/office/drawing/2014/main" id="{00000000-0008-0000-1800-0000B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2" name="Imagen 1185">
          <a:extLst>
            <a:ext uri="{FF2B5EF4-FFF2-40B4-BE49-F238E27FC236}">
              <a16:creationId xmlns:a16="http://schemas.microsoft.com/office/drawing/2014/main" id="{00000000-0008-0000-1800-0000B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3" name="Imagen 1186">
          <a:extLst>
            <a:ext uri="{FF2B5EF4-FFF2-40B4-BE49-F238E27FC236}">
              <a16:creationId xmlns:a16="http://schemas.microsoft.com/office/drawing/2014/main" id="{00000000-0008-0000-1800-0000B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4" name="Imagen 1187">
          <a:extLst>
            <a:ext uri="{FF2B5EF4-FFF2-40B4-BE49-F238E27FC236}">
              <a16:creationId xmlns:a16="http://schemas.microsoft.com/office/drawing/2014/main" id="{00000000-0008-0000-1800-0000B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5" name="Imagen 1188">
          <a:extLst>
            <a:ext uri="{FF2B5EF4-FFF2-40B4-BE49-F238E27FC236}">
              <a16:creationId xmlns:a16="http://schemas.microsoft.com/office/drawing/2014/main" id="{00000000-0008-0000-1800-0000B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6" name="Imagen 1189">
          <a:extLst>
            <a:ext uri="{FF2B5EF4-FFF2-40B4-BE49-F238E27FC236}">
              <a16:creationId xmlns:a16="http://schemas.microsoft.com/office/drawing/2014/main" id="{00000000-0008-0000-1800-0000B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7" name="Imagen 1190">
          <a:extLst>
            <a:ext uri="{FF2B5EF4-FFF2-40B4-BE49-F238E27FC236}">
              <a16:creationId xmlns:a16="http://schemas.microsoft.com/office/drawing/2014/main" id="{00000000-0008-0000-1800-0000B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8" name="Imagen 1191">
          <a:extLst>
            <a:ext uri="{FF2B5EF4-FFF2-40B4-BE49-F238E27FC236}">
              <a16:creationId xmlns:a16="http://schemas.microsoft.com/office/drawing/2014/main" id="{00000000-0008-0000-1800-0000B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09" name="Imagen 1192">
          <a:extLst>
            <a:ext uri="{FF2B5EF4-FFF2-40B4-BE49-F238E27FC236}">
              <a16:creationId xmlns:a16="http://schemas.microsoft.com/office/drawing/2014/main" id="{00000000-0008-0000-1800-0000B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0" name="Imagen 1193">
          <a:extLst>
            <a:ext uri="{FF2B5EF4-FFF2-40B4-BE49-F238E27FC236}">
              <a16:creationId xmlns:a16="http://schemas.microsoft.com/office/drawing/2014/main" id="{00000000-0008-0000-1800-0000B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1" name="Imagen 1194">
          <a:extLst>
            <a:ext uri="{FF2B5EF4-FFF2-40B4-BE49-F238E27FC236}">
              <a16:creationId xmlns:a16="http://schemas.microsoft.com/office/drawing/2014/main" id="{00000000-0008-0000-1800-0000B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2" name="Imagen 1195">
          <a:extLst>
            <a:ext uri="{FF2B5EF4-FFF2-40B4-BE49-F238E27FC236}">
              <a16:creationId xmlns:a16="http://schemas.microsoft.com/office/drawing/2014/main" id="{00000000-0008-0000-1800-0000B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3" name="Imagen 1196">
          <a:extLst>
            <a:ext uri="{FF2B5EF4-FFF2-40B4-BE49-F238E27FC236}">
              <a16:creationId xmlns:a16="http://schemas.microsoft.com/office/drawing/2014/main" id="{00000000-0008-0000-1800-0000B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4" name="Imagen 1197">
          <a:extLst>
            <a:ext uri="{FF2B5EF4-FFF2-40B4-BE49-F238E27FC236}">
              <a16:creationId xmlns:a16="http://schemas.microsoft.com/office/drawing/2014/main" id="{00000000-0008-0000-1800-0000B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5" name="Imagen 1198">
          <a:extLst>
            <a:ext uri="{FF2B5EF4-FFF2-40B4-BE49-F238E27FC236}">
              <a16:creationId xmlns:a16="http://schemas.microsoft.com/office/drawing/2014/main" id="{00000000-0008-0000-1800-0000B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6" name="Imagen 1199">
          <a:extLst>
            <a:ext uri="{FF2B5EF4-FFF2-40B4-BE49-F238E27FC236}">
              <a16:creationId xmlns:a16="http://schemas.microsoft.com/office/drawing/2014/main" id="{00000000-0008-0000-1800-0000C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7" name="Imagen 1200">
          <a:extLst>
            <a:ext uri="{FF2B5EF4-FFF2-40B4-BE49-F238E27FC236}">
              <a16:creationId xmlns:a16="http://schemas.microsoft.com/office/drawing/2014/main" id="{00000000-0008-0000-1800-0000C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8" name="Imagen 1201">
          <a:extLst>
            <a:ext uri="{FF2B5EF4-FFF2-40B4-BE49-F238E27FC236}">
              <a16:creationId xmlns:a16="http://schemas.microsoft.com/office/drawing/2014/main" id="{00000000-0008-0000-1800-0000C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19" name="Imagen 1202">
          <a:extLst>
            <a:ext uri="{FF2B5EF4-FFF2-40B4-BE49-F238E27FC236}">
              <a16:creationId xmlns:a16="http://schemas.microsoft.com/office/drawing/2014/main" id="{00000000-0008-0000-1800-0000C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0" name="Imagen 1203">
          <a:extLst>
            <a:ext uri="{FF2B5EF4-FFF2-40B4-BE49-F238E27FC236}">
              <a16:creationId xmlns:a16="http://schemas.microsoft.com/office/drawing/2014/main" id="{00000000-0008-0000-1800-0000C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1" name="Imagen 1204">
          <a:extLst>
            <a:ext uri="{FF2B5EF4-FFF2-40B4-BE49-F238E27FC236}">
              <a16:creationId xmlns:a16="http://schemas.microsoft.com/office/drawing/2014/main" id="{00000000-0008-0000-1800-0000C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2" name="Imagen 1205">
          <a:extLst>
            <a:ext uri="{FF2B5EF4-FFF2-40B4-BE49-F238E27FC236}">
              <a16:creationId xmlns:a16="http://schemas.microsoft.com/office/drawing/2014/main" id="{00000000-0008-0000-1800-0000C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3" name="Imagen 1206">
          <a:extLst>
            <a:ext uri="{FF2B5EF4-FFF2-40B4-BE49-F238E27FC236}">
              <a16:creationId xmlns:a16="http://schemas.microsoft.com/office/drawing/2014/main" id="{00000000-0008-0000-1800-0000C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4" name="Imagen 1207">
          <a:extLst>
            <a:ext uri="{FF2B5EF4-FFF2-40B4-BE49-F238E27FC236}">
              <a16:creationId xmlns:a16="http://schemas.microsoft.com/office/drawing/2014/main" id="{00000000-0008-0000-1800-0000C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5" name="Imagen 1208">
          <a:extLst>
            <a:ext uri="{FF2B5EF4-FFF2-40B4-BE49-F238E27FC236}">
              <a16:creationId xmlns:a16="http://schemas.microsoft.com/office/drawing/2014/main" id="{00000000-0008-0000-1800-0000C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6" name="Imagen 1209">
          <a:extLst>
            <a:ext uri="{FF2B5EF4-FFF2-40B4-BE49-F238E27FC236}">
              <a16:creationId xmlns:a16="http://schemas.microsoft.com/office/drawing/2014/main" id="{00000000-0008-0000-1800-0000C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7" name="Imagen 1210">
          <a:extLst>
            <a:ext uri="{FF2B5EF4-FFF2-40B4-BE49-F238E27FC236}">
              <a16:creationId xmlns:a16="http://schemas.microsoft.com/office/drawing/2014/main" id="{00000000-0008-0000-1800-0000C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8" name="Imagen 1211">
          <a:extLst>
            <a:ext uri="{FF2B5EF4-FFF2-40B4-BE49-F238E27FC236}">
              <a16:creationId xmlns:a16="http://schemas.microsoft.com/office/drawing/2014/main" id="{00000000-0008-0000-1800-0000C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29" name="Imagen 1212">
          <a:extLst>
            <a:ext uri="{FF2B5EF4-FFF2-40B4-BE49-F238E27FC236}">
              <a16:creationId xmlns:a16="http://schemas.microsoft.com/office/drawing/2014/main" id="{00000000-0008-0000-1800-0000C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0" name="Imagen 1213">
          <a:extLst>
            <a:ext uri="{FF2B5EF4-FFF2-40B4-BE49-F238E27FC236}">
              <a16:creationId xmlns:a16="http://schemas.microsoft.com/office/drawing/2014/main" id="{00000000-0008-0000-1800-0000C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1" name="Imagen 1214">
          <a:extLst>
            <a:ext uri="{FF2B5EF4-FFF2-40B4-BE49-F238E27FC236}">
              <a16:creationId xmlns:a16="http://schemas.microsoft.com/office/drawing/2014/main" id="{00000000-0008-0000-1800-0000C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2" name="Imagen 1215">
          <a:extLst>
            <a:ext uri="{FF2B5EF4-FFF2-40B4-BE49-F238E27FC236}">
              <a16:creationId xmlns:a16="http://schemas.microsoft.com/office/drawing/2014/main" id="{00000000-0008-0000-1800-0000D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3" name="Imagen 1216">
          <a:extLst>
            <a:ext uri="{FF2B5EF4-FFF2-40B4-BE49-F238E27FC236}">
              <a16:creationId xmlns:a16="http://schemas.microsoft.com/office/drawing/2014/main" id="{00000000-0008-0000-1800-0000D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4" name="Imagen 1217">
          <a:extLst>
            <a:ext uri="{FF2B5EF4-FFF2-40B4-BE49-F238E27FC236}">
              <a16:creationId xmlns:a16="http://schemas.microsoft.com/office/drawing/2014/main" id="{00000000-0008-0000-1800-0000D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5" name="Imagen 1218">
          <a:extLst>
            <a:ext uri="{FF2B5EF4-FFF2-40B4-BE49-F238E27FC236}">
              <a16:creationId xmlns:a16="http://schemas.microsoft.com/office/drawing/2014/main" id="{00000000-0008-0000-1800-0000D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6" name="Imagen 1219">
          <a:extLst>
            <a:ext uri="{FF2B5EF4-FFF2-40B4-BE49-F238E27FC236}">
              <a16:creationId xmlns:a16="http://schemas.microsoft.com/office/drawing/2014/main" id="{00000000-0008-0000-1800-0000D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7" name="Imagen 1220">
          <a:extLst>
            <a:ext uri="{FF2B5EF4-FFF2-40B4-BE49-F238E27FC236}">
              <a16:creationId xmlns:a16="http://schemas.microsoft.com/office/drawing/2014/main" id="{00000000-0008-0000-1800-0000D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8" name="Imagen 1221">
          <a:extLst>
            <a:ext uri="{FF2B5EF4-FFF2-40B4-BE49-F238E27FC236}">
              <a16:creationId xmlns:a16="http://schemas.microsoft.com/office/drawing/2014/main" id="{00000000-0008-0000-1800-0000D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39" name="Imagen 1222">
          <a:extLst>
            <a:ext uri="{FF2B5EF4-FFF2-40B4-BE49-F238E27FC236}">
              <a16:creationId xmlns:a16="http://schemas.microsoft.com/office/drawing/2014/main" id="{00000000-0008-0000-1800-0000D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0" name="Imagen 1223">
          <a:extLst>
            <a:ext uri="{FF2B5EF4-FFF2-40B4-BE49-F238E27FC236}">
              <a16:creationId xmlns:a16="http://schemas.microsoft.com/office/drawing/2014/main" id="{00000000-0008-0000-1800-0000D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1" name="Imagen 1224">
          <a:extLst>
            <a:ext uri="{FF2B5EF4-FFF2-40B4-BE49-F238E27FC236}">
              <a16:creationId xmlns:a16="http://schemas.microsoft.com/office/drawing/2014/main" id="{00000000-0008-0000-1800-0000D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2" name="Imagen 1225">
          <a:extLst>
            <a:ext uri="{FF2B5EF4-FFF2-40B4-BE49-F238E27FC236}">
              <a16:creationId xmlns:a16="http://schemas.microsoft.com/office/drawing/2014/main" id="{00000000-0008-0000-1800-0000D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3" name="Imagen 1226">
          <a:extLst>
            <a:ext uri="{FF2B5EF4-FFF2-40B4-BE49-F238E27FC236}">
              <a16:creationId xmlns:a16="http://schemas.microsoft.com/office/drawing/2014/main" id="{00000000-0008-0000-1800-0000D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4" name="Imagen 1227">
          <a:extLst>
            <a:ext uri="{FF2B5EF4-FFF2-40B4-BE49-F238E27FC236}">
              <a16:creationId xmlns:a16="http://schemas.microsoft.com/office/drawing/2014/main" id="{00000000-0008-0000-1800-0000D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5" name="Imagen 1228">
          <a:extLst>
            <a:ext uri="{FF2B5EF4-FFF2-40B4-BE49-F238E27FC236}">
              <a16:creationId xmlns:a16="http://schemas.microsoft.com/office/drawing/2014/main" id="{00000000-0008-0000-1800-0000D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6" name="Imagen 1229">
          <a:extLst>
            <a:ext uri="{FF2B5EF4-FFF2-40B4-BE49-F238E27FC236}">
              <a16:creationId xmlns:a16="http://schemas.microsoft.com/office/drawing/2014/main" id="{00000000-0008-0000-1800-0000D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7" name="Imagen 1230">
          <a:extLst>
            <a:ext uri="{FF2B5EF4-FFF2-40B4-BE49-F238E27FC236}">
              <a16:creationId xmlns:a16="http://schemas.microsoft.com/office/drawing/2014/main" id="{00000000-0008-0000-1800-0000D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8" name="Imagen 1231">
          <a:extLst>
            <a:ext uri="{FF2B5EF4-FFF2-40B4-BE49-F238E27FC236}">
              <a16:creationId xmlns:a16="http://schemas.microsoft.com/office/drawing/2014/main" id="{00000000-0008-0000-1800-0000E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49" name="Imagen 1232">
          <a:extLst>
            <a:ext uri="{FF2B5EF4-FFF2-40B4-BE49-F238E27FC236}">
              <a16:creationId xmlns:a16="http://schemas.microsoft.com/office/drawing/2014/main" id="{00000000-0008-0000-1800-0000E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0" name="Imagen 1233">
          <a:extLst>
            <a:ext uri="{FF2B5EF4-FFF2-40B4-BE49-F238E27FC236}">
              <a16:creationId xmlns:a16="http://schemas.microsoft.com/office/drawing/2014/main" id="{00000000-0008-0000-1800-0000E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1" name="Imagen 1234">
          <a:extLst>
            <a:ext uri="{FF2B5EF4-FFF2-40B4-BE49-F238E27FC236}">
              <a16:creationId xmlns:a16="http://schemas.microsoft.com/office/drawing/2014/main" id="{00000000-0008-0000-1800-0000E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2" name="Imagen 1235">
          <a:extLst>
            <a:ext uri="{FF2B5EF4-FFF2-40B4-BE49-F238E27FC236}">
              <a16:creationId xmlns:a16="http://schemas.microsoft.com/office/drawing/2014/main" id="{00000000-0008-0000-1800-0000E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3" name="Imagen 1236">
          <a:extLst>
            <a:ext uri="{FF2B5EF4-FFF2-40B4-BE49-F238E27FC236}">
              <a16:creationId xmlns:a16="http://schemas.microsoft.com/office/drawing/2014/main" id="{00000000-0008-0000-1800-0000E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4" name="Imagen 1237">
          <a:extLst>
            <a:ext uri="{FF2B5EF4-FFF2-40B4-BE49-F238E27FC236}">
              <a16:creationId xmlns:a16="http://schemas.microsoft.com/office/drawing/2014/main" id="{00000000-0008-0000-1800-0000E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5" name="Imagen 1238">
          <a:extLst>
            <a:ext uri="{FF2B5EF4-FFF2-40B4-BE49-F238E27FC236}">
              <a16:creationId xmlns:a16="http://schemas.microsoft.com/office/drawing/2014/main" id="{00000000-0008-0000-1800-0000E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6" name="Imagen 1239">
          <a:extLst>
            <a:ext uri="{FF2B5EF4-FFF2-40B4-BE49-F238E27FC236}">
              <a16:creationId xmlns:a16="http://schemas.microsoft.com/office/drawing/2014/main" id="{00000000-0008-0000-1800-0000E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7" name="Imagen 1240">
          <a:extLst>
            <a:ext uri="{FF2B5EF4-FFF2-40B4-BE49-F238E27FC236}">
              <a16:creationId xmlns:a16="http://schemas.microsoft.com/office/drawing/2014/main" id="{00000000-0008-0000-1800-0000E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8" name="Imagen 1241">
          <a:extLst>
            <a:ext uri="{FF2B5EF4-FFF2-40B4-BE49-F238E27FC236}">
              <a16:creationId xmlns:a16="http://schemas.microsoft.com/office/drawing/2014/main" id="{00000000-0008-0000-1800-0000E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59" name="Imagen 1242">
          <a:extLst>
            <a:ext uri="{FF2B5EF4-FFF2-40B4-BE49-F238E27FC236}">
              <a16:creationId xmlns:a16="http://schemas.microsoft.com/office/drawing/2014/main" id="{00000000-0008-0000-1800-0000E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0" name="Imagen 1243">
          <a:extLst>
            <a:ext uri="{FF2B5EF4-FFF2-40B4-BE49-F238E27FC236}">
              <a16:creationId xmlns:a16="http://schemas.microsoft.com/office/drawing/2014/main" id="{00000000-0008-0000-1800-0000E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1" name="Imagen 1244">
          <a:extLst>
            <a:ext uri="{FF2B5EF4-FFF2-40B4-BE49-F238E27FC236}">
              <a16:creationId xmlns:a16="http://schemas.microsoft.com/office/drawing/2014/main" id="{00000000-0008-0000-1800-0000E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2" name="Imagen 1245">
          <a:extLst>
            <a:ext uri="{FF2B5EF4-FFF2-40B4-BE49-F238E27FC236}">
              <a16:creationId xmlns:a16="http://schemas.microsoft.com/office/drawing/2014/main" id="{00000000-0008-0000-1800-0000E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3" name="Imagen 1246">
          <a:extLst>
            <a:ext uri="{FF2B5EF4-FFF2-40B4-BE49-F238E27FC236}">
              <a16:creationId xmlns:a16="http://schemas.microsoft.com/office/drawing/2014/main" id="{00000000-0008-0000-1800-0000E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4" name="Imagen 1247">
          <a:extLst>
            <a:ext uri="{FF2B5EF4-FFF2-40B4-BE49-F238E27FC236}">
              <a16:creationId xmlns:a16="http://schemas.microsoft.com/office/drawing/2014/main" id="{00000000-0008-0000-1800-0000F0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5" name="Imagen 1248">
          <a:extLst>
            <a:ext uri="{FF2B5EF4-FFF2-40B4-BE49-F238E27FC236}">
              <a16:creationId xmlns:a16="http://schemas.microsoft.com/office/drawing/2014/main" id="{00000000-0008-0000-1800-0000F1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6" name="Imagen 1249">
          <a:extLst>
            <a:ext uri="{FF2B5EF4-FFF2-40B4-BE49-F238E27FC236}">
              <a16:creationId xmlns:a16="http://schemas.microsoft.com/office/drawing/2014/main" id="{00000000-0008-0000-1800-0000F2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7" name="Imagen 1250">
          <a:extLst>
            <a:ext uri="{FF2B5EF4-FFF2-40B4-BE49-F238E27FC236}">
              <a16:creationId xmlns:a16="http://schemas.microsoft.com/office/drawing/2014/main" id="{00000000-0008-0000-1800-0000F3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8" name="Imagen 1251">
          <a:extLst>
            <a:ext uri="{FF2B5EF4-FFF2-40B4-BE49-F238E27FC236}">
              <a16:creationId xmlns:a16="http://schemas.microsoft.com/office/drawing/2014/main" id="{00000000-0008-0000-1800-0000F4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69" name="Imagen 1252">
          <a:extLst>
            <a:ext uri="{FF2B5EF4-FFF2-40B4-BE49-F238E27FC236}">
              <a16:creationId xmlns:a16="http://schemas.microsoft.com/office/drawing/2014/main" id="{00000000-0008-0000-1800-0000F5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0" name="Imagen 1253">
          <a:extLst>
            <a:ext uri="{FF2B5EF4-FFF2-40B4-BE49-F238E27FC236}">
              <a16:creationId xmlns:a16="http://schemas.microsoft.com/office/drawing/2014/main" id="{00000000-0008-0000-1800-0000F6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1" name="Imagen 1254">
          <a:extLst>
            <a:ext uri="{FF2B5EF4-FFF2-40B4-BE49-F238E27FC236}">
              <a16:creationId xmlns:a16="http://schemas.microsoft.com/office/drawing/2014/main" id="{00000000-0008-0000-1800-0000F7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2" name="Imagen 1255">
          <a:extLst>
            <a:ext uri="{FF2B5EF4-FFF2-40B4-BE49-F238E27FC236}">
              <a16:creationId xmlns:a16="http://schemas.microsoft.com/office/drawing/2014/main" id="{00000000-0008-0000-1800-0000F8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3" name="Imagen 1256">
          <a:extLst>
            <a:ext uri="{FF2B5EF4-FFF2-40B4-BE49-F238E27FC236}">
              <a16:creationId xmlns:a16="http://schemas.microsoft.com/office/drawing/2014/main" id="{00000000-0008-0000-1800-0000F9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4" name="Imagen 1257">
          <a:extLst>
            <a:ext uri="{FF2B5EF4-FFF2-40B4-BE49-F238E27FC236}">
              <a16:creationId xmlns:a16="http://schemas.microsoft.com/office/drawing/2014/main" id="{00000000-0008-0000-1800-0000FA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5" name="Imagen 1258">
          <a:extLst>
            <a:ext uri="{FF2B5EF4-FFF2-40B4-BE49-F238E27FC236}">
              <a16:creationId xmlns:a16="http://schemas.microsoft.com/office/drawing/2014/main" id="{00000000-0008-0000-1800-0000FB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6" name="Imagen 1259">
          <a:extLst>
            <a:ext uri="{FF2B5EF4-FFF2-40B4-BE49-F238E27FC236}">
              <a16:creationId xmlns:a16="http://schemas.microsoft.com/office/drawing/2014/main" id="{00000000-0008-0000-1800-0000FC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7" name="Imagen 1260">
          <a:extLst>
            <a:ext uri="{FF2B5EF4-FFF2-40B4-BE49-F238E27FC236}">
              <a16:creationId xmlns:a16="http://schemas.microsoft.com/office/drawing/2014/main" id="{00000000-0008-0000-1800-0000FD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8" name="Imagen 1261">
          <a:extLst>
            <a:ext uri="{FF2B5EF4-FFF2-40B4-BE49-F238E27FC236}">
              <a16:creationId xmlns:a16="http://schemas.microsoft.com/office/drawing/2014/main" id="{00000000-0008-0000-1800-0000FE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79" name="Imagen 1262">
          <a:extLst>
            <a:ext uri="{FF2B5EF4-FFF2-40B4-BE49-F238E27FC236}">
              <a16:creationId xmlns:a16="http://schemas.microsoft.com/office/drawing/2014/main" id="{00000000-0008-0000-1800-0000FF04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0" name="Imagen 1263">
          <a:extLst>
            <a:ext uri="{FF2B5EF4-FFF2-40B4-BE49-F238E27FC236}">
              <a16:creationId xmlns:a16="http://schemas.microsoft.com/office/drawing/2014/main" id="{00000000-0008-0000-1800-00000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1" name="Imagen 1264">
          <a:extLst>
            <a:ext uri="{FF2B5EF4-FFF2-40B4-BE49-F238E27FC236}">
              <a16:creationId xmlns:a16="http://schemas.microsoft.com/office/drawing/2014/main" id="{00000000-0008-0000-1800-00000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2" name="Imagen 1265">
          <a:extLst>
            <a:ext uri="{FF2B5EF4-FFF2-40B4-BE49-F238E27FC236}">
              <a16:creationId xmlns:a16="http://schemas.microsoft.com/office/drawing/2014/main" id="{00000000-0008-0000-1800-00000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3" name="Imagen 1266">
          <a:extLst>
            <a:ext uri="{FF2B5EF4-FFF2-40B4-BE49-F238E27FC236}">
              <a16:creationId xmlns:a16="http://schemas.microsoft.com/office/drawing/2014/main" id="{00000000-0008-0000-1800-00000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4" name="Imagen 1267">
          <a:extLst>
            <a:ext uri="{FF2B5EF4-FFF2-40B4-BE49-F238E27FC236}">
              <a16:creationId xmlns:a16="http://schemas.microsoft.com/office/drawing/2014/main" id="{00000000-0008-0000-1800-00000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5" name="Imagen 1268">
          <a:extLst>
            <a:ext uri="{FF2B5EF4-FFF2-40B4-BE49-F238E27FC236}">
              <a16:creationId xmlns:a16="http://schemas.microsoft.com/office/drawing/2014/main" id="{00000000-0008-0000-1800-00000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6" name="Imagen 1269">
          <a:extLst>
            <a:ext uri="{FF2B5EF4-FFF2-40B4-BE49-F238E27FC236}">
              <a16:creationId xmlns:a16="http://schemas.microsoft.com/office/drawing/2014/main" id="{00000000-0008-0000-1800-00000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7" name="Imagen 1270">
          <a:extLst>
            <a:ext uri="{FF2B5EF4-FFF2-40B4-BE49-F238E27FC236}">
              <a16:creationId xmlns:a16="http://schemas.microsoft.com/office/drawing/2014/main" id="{00000000-0008-0000-1800-00000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8" name="Imagen 1271">
          <a:extLst>
            <a:ext uri="{FF2B5EF4-FFF2-40B4-BE49-F238E27FC236}">
              <a16:creationId xmlns:a16="http://schemas.microsoft.com/office/drawing/2014/main" id="{00000000-0008-0000-1800-00000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89" name="Imagen 1272">
          <a:extLst>
            <a:ext uri="{FF2B5EF4-FFF2-40B4-BE49-F238E27FC236}">
              <a16:creationId xmlns:a16="http://schemas.microsoft.com/office/drawing/2014/main" id="{00000000-0008-0000-1800-00000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0" name="Imagen 1273">
          <a:extLst>
            <a:ext uri="{FF2B5EF4-FFF2-40B4-BE49-F238E27FC236}">
              <a16:creationId xmlns:a16="http://schemas.microsoft.com/office/drawing/2014/main" id="{00000000-0008-0000-1800-00000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1" name="Imagen 1274">
          <a:extLst>
            <a:ext uri="{FF2B5EF4-FFF2-40B4-BE49-F238E27FC236}">
              <a16:creationId xmlns:a16="http://schemas.microsoft.com/office/drawing/2014/main" id="{00000000-0008-0000-1800-00000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2" name="Imagen 1275">
          <a:extLst>
            <a:ext uri="{FF2B5EF4-FFF2-40B4-BE49-F238E27FC236}">
              <a16:creationId xmlns:a16="http://schemas.microsoft.com/office/drawing/2014/main" id="{00000000-0008-0000-1800-00000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3" name="Imagen 1276">
          <a:extLst>
            <a:ext uri="{FF2B5EF4-FFF2-40B4-BE49-F238E27FC236}">
              <a16:creationId xmlns:a16="http://schemas.microsoft.com/office/drawing/2014/main" id="{00000000-0008-0000-1800-00000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4" name="Imagen 1277">
          <a:extLst>
            <a:ext uri="{FF2B5EF4-FFF2-40B4-BE49-F238E27FC236}">
              <a16:creationId xmlns:a16="http://schemas.microsoft.com/office/drawing/2014/main" id="{00000000-0008-0000-1800-00000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5" name="Imagen 1278">
          <a:extLst>
            <a:ext uri="{FF2B5EF4-FFF2-40B4-BE49-F238E27FC236}">
              <a16:creationId xmlns:a16="http://schemas.microsoft.com/office/drawing/2014/main" id="{00000000-0008-0000-1800-00000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6" name="Imagen 1279">
          <a:extLst>
            <a:ext uri="{FF2B5EF4-FFF2-40B4-BE49-F238E27FC236}">
              <a16:creationId xmlns:a16="http://schemas.microsoft.com/office/drawing/2014/main" id="{00000000-0008-0000-1800-00001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7" name="Imagen 1280">
          <a:extLst>
            <a:ext uri="{FF2B5EF4-FFF2-40B4-BE49-F238E27FC236}">
              <a16:creationId xmlns:a16="http://schemas.microsoft.com/office/drawing/2014/main" id="{00000000-0008-0000-1800-00001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8" name="Imagen 1281">
          <a:extLst>
            <a:ext uri="{FF2B5EF4-FFF2-40B4-BE49-F238E27FC236}">
              <a16:creationId xmlns:a16="http://schemas.microsoft.com/office/drawing/2014/main" id="{00000000-0008-0000-1800-00001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299" name="Imagen 1282">
          <a:extLst>
            <a:ext uri="{FF2B5EF4-FFF2-40B4-BE49-F238E27FC236}">
              <a16:creationId xmlns:a16="http://schemas.microsoft.com/office/drawing/2014/main" id="{00000000-0008-0000-1800-00001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0" name="Imagen 1283">
          <a:extLst>
            <a:ext uri="{FF2B5EF4-FFF2-40B4-BE49-F238E27FC236}">
              <a16:creationId xmlns:a16="http://schemas.microsoft.com/office/drawing/2014/main" id="{00000000-0008-0000-1800-00001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1" name="Imagen 1284">
          <a:extLst>
            <a:ext uri="{FF2B5EF4-FFF2-40B4-BE49-F238E27FC236}">
              <a16:creationId xmlns:a16="http://schemas.microsoft.com/office/drawing/2014/main" id="{00000000-0008-0000-1800-00001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2" name="Imagen 1285">
          <a:extLst>
            <a:ext uri="{FF2B5EF4-FFF2-40B4-BE49-F238E27FC236}">
              <a16:creationId xmlns:a16="http://schemas.microsoft.com/office/drawing/2014/main" id="{00000000-0008-0000-1800-00001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3" name="Imagen 1286">
          <a:extLst>
            <a:ext uri="{FF2B5EF4-FFF2-40B4-BE49-F238E27FC236}">
              <a16:creationId xmlns:a16="http://schemas.microsoft.com/office/drawing/2014/main" id="{00000000-0008-0000-1800-00001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4" name="Imagen 1287">
          <a:extLst>
            <a:ext uri="{FF2B5EF4-FFF2-40B4-BE49-F238E27FC236}">
              <a16:creationId xmlns:a16="http://schemas.microsoft.com/office/drawing/2014/main" id="{00000000-0008-0000-1800-00001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5" name="Imagen 1288">
          <a:extLst>
            <a:ext uri="{FF2B5EF4-FFF2-40B4-BE49-F238E27FC236}">
              <a16:creationId xmlns:a16="http://schemas.microsoft.com/office/drawing/2014/main" id="{00000000-0008-0000-1800-00001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6" name="Imagen 1289">
          <a:extLst>
            <a:ext uri="{FF2B5EF4-FFF2-40B4-BE49-F238E27FC236}">
              <a16:creationId xmlns:a16="http://schemas.microsoft.com/office/drawing/2014/main" id="{00000000-0008-0000-1800-00001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7" name="Imagen 1290">
          <a:extLst>
            <a:ext uri="{FF2B5EF4-FFF2-40B4-BE49-F238E27FC236}">
              <a16:creationId xmlns:a16="http://schemas.microsoft.com/office/drawing/2014/main" id="{00000000-0008-0000-1800-00001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8" name="Imagen 1291">
          <a:extLst>
            <a:ext uri="{FF2B5EF4-FFF2-40B4-BE49-F238E27FC236}">
              <a16:creationId xmlns:a16="http://schemas.microsoft.com/office/drawing/2014/main" id="{00000000-0008-0000-1800-00001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09" name="Imagen 1292">
          <a:extLst>
            <a:ext uri="{FF2B5EF4-FFF2-40B4-BE49-F238E27FC236}">
              <a16:creationId xmlns:a16="http://schemas.microsoft.com/office/drawing/2014/main" id="{00000000-0008-0000-1800-00001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0" name="Imagen 1293">
          <a:extLst>
            <a:ext uri="{FF2B5EF4-FFF2-40B4-BE49-F238E27FC236}">
              <a16:creationId xmlns:a16="http://schemas.microsoft.com/office/drawing/2014/main" id="{00000000-0008-0000-1800-00001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1" name="Imagen 1294">
          <a:extLst>
            <a:ext uri="{FF2B5EF4-FFF2-40B4-BE49-F238E27FC236}">
              <a16:creationId xmlns:a16="http://schemas.microsoft.com/office/drawing/2014/main" id="{00000000-0008-0000-1800-00001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2" name="Imagen 1295">
          <a:extLst>
            <a:ext uri="{FF2B5EF4-FFF2-40B4-BE49-F238E27FC236}">
              <a16:creationId xmlns:a16="http://schemas.microsoft.com/office/drawing/2014/main" id="{00000000-0008-0000-1800-00002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3" name="Imagen 1296">
          <a:extLst>
            <a:ext uri="{FF2B5EF4-FFF2-40B4-BE49-F238E27FC236}">
              <a16:creationId xmlns:a16="http://schemas.microsoft.com/office/drawing/2014/main" id="{00000000-0008-0000-1800-00002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4" name="Imagen 1297">
          <a:extLst>
            <a:ext uri="{FF2B5EF4-FFF2-40B4-BE49-F238E27FC236}">
              <a16:creationId xmlns:a16="http://schemas.microsoft.com/office/drawing/2014/main" id="{00000000-0008-0000-1800-00002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5" name="Imagen 1298">
          <a:extLst>
            <a:ext uri="{FF2B5EF4-FFF2-40B4-BE49-F238E27FC236}">
              <a16:creationId xmlns:a16="http://schemas.microsoft.com/office/drawing/2014/main" id="{00000000-0008-0000-1800-00002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6" name="Imagen 1299">
          <a:extLst>
            <a:ext uri="{FF2B5EF4-FFF2-40B4-BE49-F238E27FC236}">
              <a16:creationId xmlns:a16="http://schemas.microsoft.com/office/drawing/2014/main" id="{00000000-0008-0000-1800-00002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7" name="Imagen 1300">
          <a:extLst>
            <a:ext uri="{FF2B5EF4-FFF2-40B4-BE49-F238E27FC236}">
              <a16:creationId xmlns:a16="http://schemas.microsoft.com/office/drawing/2014/main" id="{00000000-0008-0000-1800-00002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8" name="Imagen 1301">
          <a:extLst>
            <a:ext uri="{FF2B5EF4-FFF2-40B4-BE49-F238E27FC236}">
              <a16:creationId xmlns:a16="http://schemas.microsoft.com/office/drawing/2014/main" id="{00000000-0008-0000-1800-00002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19" name="Imagen 1302">
          <a:extLst>
            <a:ext uri="{FF2B5EF4-FFF2-40B4-BE49-F238E27FC236}">
              <a16:creationId xmlns:a16="http://schemas.microsoft.com/office/drawing/2014/main" id="{00000000-0008-0000-1800-00002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0" name="Imagen 1303">
          <a:extLst>
            <a:ext uri="{FF2B5EF4-FFF2-40B4-BE49-F238E27FC236}">
              <a16:creationId xmlns:a16="http://schemas.microsoft.com/office/drawing/2014/main" id="{00000000-0008-0000-1800-00002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1" name="Imagen 1304">
          <a:extLst>
            <a:ext uri="{FF2B5EF4-FFF2-40B4-BE49-F238E27FC236}">
              <a16:creationId xmlns:a16="http://schemas.microsoft.com/office/drawing/2014/main" id="{00000000-0008-0000-1800-00002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2" name="Imagen 1305">
          <a:extLst>
            <a:ext uri="{FF2B5EF4-FFF2-40B4-BE49-F238E27FC236}">
              <a16:creationId xmlns:a16="http://schemas.microsoft.com/office/drawing/2014/main" id="{00000000-0008-0000-1800-00002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3" name="Imagen 1306">
          <a:extLst>
            <a:ext uri="{FF2B5EF4-FFF2-40B4-BE49-F238E27FC236}">
              <a16:creationId xmlns:a16="http://schemas.microsoft.com/office/drawing/2014/main" id="{00000000-0008-0000-1800-00002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4" name="Imagen 1307">
          <a:extLst>
            <a:ext uri="{FF2B5EF4-FFF2-40B4-BE49-F238E27FC236}">
              <a16:creationId xmlns:a16="http://schemas.microsoft.com/office/drawing/2014/main" id="{00000000-0008-0000-1800-00002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5" name="Imagen 1308">
          <a:extLst>
            <a:ext uri="{FF2B5EF4-FFF2-40B4-BE49-F238E27FC236}">
              <a16:creationId xmlns:a16="http://schemas.microsoft.com/office/drawing/2014/main" id="{00000000-0008-0000-1800-00002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6" name="Imagen 1309">
          <a:extLst>
            <a:ext uri="{FF2B5EF4-FFF2-40B4-BE49-F238E27FC236}">
              <a16:creationId xmlns:a16="http://schemas.microsoft.com/office/drawing/2014/main" id="{00000000-0008-0000-1800-00002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7" name="Imagen 1310">
          <a:extLst>
            <a:ext uri="{FF2B5EF4-FFF2-40B4-BE49-F238E27FC236}">
              <a16:creationId xmlns:a16="http://schemas.microsoft.com/office/drawing/2014/main" id="{00000000-0008-0000-1800-00002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8" name="Imagen 1311">
          <a:extLst>
            <a:ext uri="{FF2B5EF4-FFF2-40B4-BE49-F238E27FC236}">
              <a16:creationId xmlns:a16="http://schemas.microsoft.com/office/drawing/2014/main" id="{00000000-0008-0000-1800-00003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29" name="Imagen 1312">
          <a:extLst>
            <a:ext uri="{FF2B5EF4-FFF2-40B4-BE49-F238E27FC236}">
              <a16:creationId xmlns:a16="http://schemas.microsoft.com/office/drawing/2014/main" id="{00000000-0008-0000-1800-00003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0" name="Imagen 1313">
          <a:extLst>
            <a:ext uri="{FF2B5EF4-FFF2-40B4-BE49-F238E27FC236}">
              <a16:creationId xmlns:a16="http://schemas.microsoft.com/office/drawing/2014/main" id="{00000000-0008-0000-1800-00003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1" name="Imagen 1314">
          <a:extLst>
            <a:ext uri="{FF2B5EF4-FFF2-40B4-BE49-F238E27FC236}">
              <a16:creationId xmlns:a16="http://schemas.microsoft.com/office/drawing/2014/main" id="{00000000-0008-0000-1800-00003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2" name="Imagen 1315">
          <a:extLst>
            <a:ext uri="{FF2B5EF4-FFF2-40B4-BE49-F238E27FC236}">
              <a16:creationId xmlns:a16="http://schemas.microsoft.com/office/drawing/2014/main" id="{00000000-0008-0000-1800-00003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3" name="Imagen 1316">
          <a:extLst>
            <a:ext uri="{FF2B5EF4-FFF2-40B4-BE49-F238E27FC236}">
              <a16:creationId xmlns:a16="http://schemas.microsoft.com/office/drawing/2014/main" id="{00000000-0008-0000-1800-00003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4" name="Imagen 1317">
          <a:extLst>
            <a:ext uri="{FF2B5EF4-FFF2-40B4-BE49-F238E27FC236}">
              <a16:creationId xmlns:a16="http://schemas.microsoft.com/office/drawing/2014/main" id="{00000000-0008-0000-1800-00003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5" name="Imagen 1318">
          <a:extLst>
            <a:ext uri="{FF2B5EF4-FFF2-40B4-BE49-F238E27FC236}">
              <a16:creationId xmlns:a16="http://schemas.microsoft.com/office/drawing/2014/main" id="{00000000-0008-0000-1800-00003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6" name="Imagen 1319">
          <a:extLst>
            <a:ext uri="{FF2B5EF4-FFF2-40B4-BE49-F238E27FC236}">
              <a16:creationId xmlns:a16="http://schemas.microsoft.com/office/drawing/2014/main" id="{00000000-0008-0000-1800-00003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7" name="Imagen 1320">
          <a:extLst>
            <a:ext uri="{FF2B5EF4-FFF2-40B4-BE49-F238E27FC236}">
              <a16:creationId xmlns:a16="http://schemas.microsoft.com/office/drawing/2014/main" id="{00000000-0008-0000-1800-00003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8" name="Imagen 1321">
          <a:extLst>
            <a:ext uri="{FF2B5EF4-FFF2-40B4-BE49-F238E27FC236}">
              <a16:creationId xmlns:a16="http://schemas.microsoft.com/office/drawing/2014/main" id="{00000000-0008-0000-1800-00003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39" name="Imagen 1322">
          <a:extLst>
            <a:ext uri="{FF2B5EF4-FFF2-40B4-BE49-F238E27FC236}">
              <a16:creationId xmlns:a16="http://schemas.microsoft.com/office/drawing/2014/main" id="{00000000-0008-0000-1800-00003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0" name="Imagen 1323">
          <a:extLst>
            <a:ext uri="{FF2B5EF4-FFF2-40B4-BE49-F238E27FC236}">
              <a16:creationId xmlns:a16="http://schemas.microsoft.com/office/drawing/2014/main" id="{00000000-0008-0000-1800-00003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1" name="Imagen 1324">
          <a:extLst>
            <a:ext uri="{FF2B5EF4-FFF2-40B4-BE49-F238E27FC236}">
              <a16:creationId xmlns:a16="http://schemas.microsoft.com/office/drawing/2014/main" id="{00000000-0008-0000-1800-00003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2" name="Imagen 1325">
          <a:extLst>
            <a:ext uri="{FF2B5EF4-FFF2-40B4-BE49-F238E27FC236}">
              <a16:creationId xmlns:a16="http://schemas.microsoft.com/office/drawing/2014/main" id="{00000000-0008-0000-1800-00003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3" name="Imagen 1326">
          <a:extLst>
            <a:ext uri="{FF2B5EF4-FFF2-40B4-BE49-F238E27FC236}">
              <a16:creationId xmlns:a16="http://schemas.microsoft.com/office/drawing/2014/main" id="{00000000-0008-0000-1800-00003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4" name="Imagen 1327">
          <a:extLst>
            <a:ext uri="{FF2B5EF4-FFF2-40B4-BE49-F238E27FC236}">
              <a16:creationId xmlns:a16="http://schemas.microsoft.com/office/drawing/2014/main" id="{00000000-0008-0000-1800-00004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5" name="Imagen 1328">
          <a:extLst>
            <a:ext uri="{FF2B5EF4-FFF2-40B4-BE49-F238E27FC236}">
              <a16:creationId xmlns:a16="http://schemas.microsoft.com/office/drawing/2014/main" id="{00000000-0008-0000-1800-00004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6" name="Imagen 1329">
          <a:extLst>
            <a:ext uri="{FF2B5EF4-FFF2-40B4-BE49-F238E27FC236}">
              <a16:creationId xmlns:a16="http://schemas.microsoft.com/office/drawing/2014/main" id="{00000000-0008-0000-1800-00004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7" name="Imagen 1330">
          <a:extLst>
            <a:ext uri="{FF2B5EF4-FFF2-40B4-BE49-F238E27FC236}">
              <a16:creationId xmlns:a16="http://schemas.microsoft.com/office/drawing/2014/main" id="{00000000-0008-0000-1800-00004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8" name="Imagen 1331">
          <a:extLst>
            <a:ext uri="{FF2B5EF4-FFF2-40B4-BE49-F238E27FC236}">
              <a16:creationId xmlns:a16="http://schemas.microsoft.com/office/drawing/2014/main" id="{00000000-0008-0000-1800-00004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49" name="Imagen 1332">
          <a:extLst>
            <a:ext uri="{FF2B5EF4-FFF2-40B4-BE49-F238E27FC236}">
              <a16:creationId xmlns:a16="http://schemas.microsoft.com/office/drawing/2014/main" id="{00000000-0008-0000-1800-00004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0" name="Imagen 1333">
          <a:extLst>
            <a:ext uri="{FF2B5EF4-FFF2-40B4-BE49-F238E27FC236}">
              <a16:creationId xmlns:a16="http://schemas.microsoft.com/office/drawing/2014/main" id="{00000000-0008-0000-1800-00004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1" name="Imagen 1334">
          <a:extLst>
            <a:ext uri="{FF2B5EF4-FFF2-40B4-BE49-F238E27FC236}">
              <a16:creationId xmlns:a16="http://schemas.microsoft.com/office/drawing/2014/main" id="{00000000-0008-0000-1800-00004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2" name="Imagen 1335">
          <a:extLst>
            <a:ext uri="{FF2B5EF4-FFF2-40B4-BE49-F238E27FC236}">
              <a16:creationId xmlns:a16="http://schemas.microsoft.com/office/drawing/2014/main" id="{00000000-0008-0000-1800-00004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3" name="Imagen 1336">
          <a:extLst>
            <a:ext uri="{FF2B5EF4-FFF2-40B4-BE49-F238E27FC236}">
              <a16:creationId xmlns:a16="http://schemas.microsoft.com/office/drawing/2014/main" id="{00000000-0008-0000-1800-00004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4" name="Imagen 1337">
          <a:extLst>
            <a:ext uri="{FF2B5EF4-FFF2-40B4-BE49-F238E27FC236}">
              <a16:creationId xmlns:a16="http://schemas.microsoft.com/office/drawing/2014/main" id="{00000000-0008-0000-1800-00004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5" name="Imagen 1338">
          <a:extLst>
            <a:ext uri="{FF2B5EF4-FFF2-40B4-BE49-F238E27FC236}">
              <a16:creationId xmlns:a16="http://schemas.microsoft.com/office/drawing/2014/main" id="{00000000-0008-0000-1800-00004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6" name="Imagen 1339">
          <a:extLst>
            <a:ext uri="{FF2B5EF4-FFF2-40B4-BE49-F238E27FC236}">
              <a16:creationId xmlns:a16="http://schemas.microsoft.com/office/drawing/2014/main" id="{00000000-0008-0000-1800-00004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7" name="Imagen 1340">
          <a:extLst>
            <a:ext uri="{FF2B5EF4-FFF2-40B4-BE49-F238E27FC236}">
              <a16:creationId xmlns:a16="http://schemas.microsoft.com/office/drawing/2014/main" id="{00000000-0008-0000-1800-00004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8" name="Imagen 1341">
          <a:extLst>
            <a:ext uri="{FF2B5EF4-FFF2-40B4-BE49-F238E27FC236}">
              <a16:creationId xmlns:a16="http://schemas.microsoft.com/office/drawing/2014/main" id="{00000000-0008-0000-1800-00004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59" name="Imagen 1342">
          <a:extLst>
            <a:ext uri="{FF2B5EF4-FFF2-40B4-BE49-F238E27FC236}">
              <a16:creationId xmlns:a16="http://schemas.microsoft.com/office/drawing/2014/main" id="{00000000-0008-0000-1800-00004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0" name="Imagen 1343">
          <a:extLst>
            <a:ext uri="{FF2B5EF4-FFF2-40B4-BE49-F238E27FC236}">
              <a16:creationId xmlns:a16="http://schemas.microsoft.com/office/drawing/2014/main" id="{00000000-0008-0000-1800-00005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1" name="Imagen 1344">
          <a:extLst>
            <a:ext uri="{FF2B5EF4-FFF2-40B4-BE49-F238E27FC236}">
              <a16:creationId xmlns:a16="http://schemas.microsoft.com/office/drawing/2014/main" id="{00000000-0008-0000-1800-00005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2" name="Imagen 1345">
          <a:extLst>
            <a:ext uri="{FF2B5EF4-FFF2-40B4-BE49-F238E27FC236}">
              <a16:creationId xmlns:a16="http://schemas.microsoft.com/office/drawing/2014/main" id="{00000000-0008-0000-1800-00005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3" name="Imagen 1346">
          <a:extLst>
            <a:ext uri="{FF2B5EF4-FFF2-40B4-BE49-F238E27FC236}">
              <a16:creationId xmlns:a16="http://schemas.microsoft.com/office/drawing/2014/main" id="{00000000-0008-0000-1800-00005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4" name="Imagen 1347">
          <a:extLst>
            <a:ext uri="{FF2B5EF4-FFF2-40B4-BE49-F238E27FC236}">
              <a16:creationId xmlns:a16="http://schemas.microsoft.com/office/drawing/2014/main" id="{00000000-0008-0000-1800-00005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5" name="Imagen 1348">
          <a:extLst>
            <a:ext uri="{FF2B5EF4-FFF2-40B4-BE49-F238E27FC236}">
              <a16:creationId xmlns:a16="http://schemas.microsoft.com/office/drawing/2014/main" id="{00000000-0008-0000-1800-00005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6" name="Imagen 1349">
          <a:extLst>
            <a:ext uri="{FF2B5EF4-FFF2-40B4-BE49-F238E27FC236}">
              <a16:creationId xmlns:a16="http://schemas.microsoft.com/office/drawing/2014/main" id="{00000000-0008-0000-1800-00005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7" name="Imagen 1350">
          <a:extLst>
            <a:ext uri="{FF2B5EF4-FFF2-40B4-BE49-F238E27FC236}">
              <a16:creationId xmlns:a16="http://schemas.microsoft.com/office/drawing/2014/main" id="{00000000-0008-0000-1800-00005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8" name="Imagen 1351">
          <a:extLst>
            <a:ext uri="{FF2B5EF4-FFF2-40B4-BE49-F238E27FC236}">
              <a16:creationId xmlns:a16="http://schemas.microsoft.com/office/drawing/2014/main" id="{00000000-0008-0000-1800-00005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69" name="Imagen 1352">
          <a:extLst>
            <a:ext uri="{FF2B5EF4-FFF2-40B4-BE49-F238E27FC236}">
              <a16:creationId xmlns:a16="http://schemas.microsoft.com/office/drawing/2014/main" id="{00000000-0008-0000-1800-00005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0" name="Imagen 1353">
          <a:extLst>
            <a:ext uri="{FF2B5EF4-FFF2-40B4-BE49-F238E27FC236}">
              <a16:creationId xmlns:a16="http://schemas.microsoft.com/office/drawing/2014/main" id="{00000000-0008-0000-1800-00005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1" name="Imagen 1354">
          <a:extLst>
            <a:ext uri="{FF2B5EF4-FFF2-40B4-BE49-F238E27FC236}">
              <a16:creationId xmlns:a16="http://schemas.microsoft.com/office/drawing/2014/main" id="{00000000-0008-0000-1800-00005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2" name="Imagen 1355">
          <a:extLst>
            <a:ext uri="{FF2B5EF4-FFF2-40B4-BE49-F238E27FC236}">
              <a16:creationId xmlns:a16="http://schemas.microsoft.com/office/drawing/2014/main" id="{00000000-0008-0000-1800-00005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3" name="Imagen 1356">
          <a:extLst>
            <a:ext uri="{FF2B5EF4-FFF2-40B4-BE49-F238E27FC236}">
              <a16:creationId xmlns:a16="http://schemas.microsoft.com/office/drawing/2014/main" id="{00000000-0008-0000-1800-00005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4" name="Imagen 1357">
          <a:extLst>
            <a:ext uri="{FF2B5EF4-FFF2-40B4-BE49-F238E27FC236}">
              <a16:creationId xmlns:a16="http://schemas.microsoft.com/office/drawing/2014/main" id="{00000000-0008-0000-1800-00005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5" name="Imagen 1358">
          <a:extLst>
            <a:ext uri="{FF2B5EF4-FFF2-40B4-BE49-F238E27FC236}">
              <a16:creationId xmlns:a16="http://schemas.microsoft.com/office/drawing/2014/main" id="{00000000-0008-0000-1800-00005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6" name="Imagen 1359">
          <a:extLst>
            <a:ext uri="{FF2B5EF4-FFF2-40B4-BE49-F238E27FC236}">
              <a16:creationId xmlns:a16="http://schemas.microsoft.com/office/drawing/2014/main" id="{00000000-0008-0000-1800-00006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7" name="Imagen 1360">
          <a:extLst>
            <a:ext uri="{FF2B5EF4-FFF2-40B4-BE49-F238E27FC236}">
              <a16:creationId xmlns:a16="http://schemas.microsoft.com/office/drawing/2014/main" id="{00000000-0008-0000-1800-00006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8" name="Imagen 1361">
          <a:extLst>
            <a:ext uri="{FF2B5EF4-FFF2-40B4-BE49-F238E27FC236}">
              <a16:creationId xmlns:a16="http://schemas.microsoft.com/office/drawing/2014/main" id="{00000000-0008-0000-1800-00006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79" name="Imagen 1362">
          <a:extLst>
            <a:ext uri="{FF2B5EF4-FFF2-40B4-BE49-F238E27FC236}">
              <a16:creationId xmlns:a16="http://schemas.microsoft.com/office/drawing/2014/main" id="{00000000-0008-0000-1800-00006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0" name="Imagen 1363">
          <a:extLst>
            <a:ext uri="{FF2B5EF4-FFF2-40B4-BE49-F238E27FC236}">
              <a16:creationId xmlns:a16="http://schemas.microsoft.com/office/drawing/2014/main" id="{00000000-0008-0000-1800-00006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1" name="Imagen 1364">
          <a:extLst>
            <a:ext uri="{FF2B5EF4-FFF2-40B4-BE49-F238E27FC236}">
              <a16:creationId xmlns:a16="http://schemas.microsoft.com/office/drawing/2014/main" id="{00000000-0008-0000-1800-00006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2" name="Imagen 1365">
          <a:extLst>
            <a:ext uri="{FF2B5EF4-FFF2-40B4-BE49-F238E27FC236}">
              <a16:creationId xmlns:a16="http://schemas.microsoft.com/office/drawing/2014/main" id="{00000000-0008-0000-1800-00006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3" name="Imagen 1366">
          <a:extLst>
            <a:ext uri="{FF2B5EF4-FFF2-40B4-BE49-F238E27FC236}">
              <a16:creationId xmlns:a16="http://schemas.microsoft.com/office/drawing/2014/main" id="{00000000-0008-0000-1800-00006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4" name="Imagen 1367">
          <a:extLst>
            <a:ext uri="{FF2B5EF4-FFF2-40B4-BE49-F238E27FC236}">
              <a16:creationId xmlns:a16="http://schemas.microsoft.com/office/drawing/2014/main" id="{00000000-0008-0000-1800-00006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5" name="Imagen 1368">
          <a:extLst>
            <a:ext uri="{FF2B5EF4-FFF2-40B4-BE49-F238E27FC236}">
              <a16:creationId xmlns:a16="http://schemas.microsoft.com/office/drawing/2014/main" id="{00000000-0008-0000-1800-00006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6" name="Imagen 1369">
          <a:extLst>
            <a:ext uri="{FF2B5EF4-FFF2-40B4-BE49-F238E27FC236}">
              <a16:creationId xmlns:a16="http://schemas.microsoft.com/office/drawing/2014/main" id="{00000000-0008-0000-1800-00006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7" name="Imagen 1370">
          <a:extLst>
            <a:ext uri="{FF2B5EF4-FFF2-40B4-BE49-F238E27FC236}">
              <a16:creationId xmlns:a16="http://schemas.microsoft.com/office/drawing/2014/main" id="{00000000-0008-0000-1800-00006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8" name="Imagen 1371">
          <a:extLst>
            <a:ext uri="{FF2B5EF4-FFF2-40B4-BE49-F238E27FC236}">
              <a16:creationId xmlns:a16="http://schemas.microsoft.com/office/drawing/2014/main" id="{00000000-0008-0000-1800-00006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89" name="Imagen 1372">
          <a:extLst>
            <a:ext uri="{FF2B5EF4-FFF2-40B4-BE49-F238E27FC236}">
              <a16:creationId xmlns:a16="http://schemas.microsoft.com/office/drawing/2014/main" id="{00000000-0008-0000-1800-00006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0" name="Imagen 1373">
          <a:extLst>
            <a:ext uri="{FF2B5EF4-FFF2-40B4-BE49-F238E27FC236}">
              <a16:creationId xmlns:a16="http://schemas.microsoft.com/office/drawing/2014/main" id="{00000000-0008-0000-1800-00006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1" name="Imagen 1374">
          <a:extLst>
            <a:ext uri="{FF2B5EF4-FFF2-40B4-BE49-F238E27FC236}">
              <a16:creationId xmlns:a16="http://schemas.microsoft.com/office/drawing/2014/main" id="{00000000-0008-0000-1800-00006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2" name="Imagen 1375">
          <a:extLst>
            <a:ext uri="{FF2B5EF4-FFF2-40B4-BE49-F238E27FC236}">
              <a16:creationId xmlns:a16="http://schemas.microsoft.com/office/drawing/2014/main" id="{00000000-0008-0000-1800-00007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3" name="Imagen 1376">
          <a:extLst>
            <a:ext uri="{FF2B5EF4-FFF2-40B4-BE49-F238E27FC236}">
              <a16:creationId xmlns:a16="http://schemas.microsoft.com/office/drawing/2014/main" id="{00000000-0008-0000-1800-00007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4" name="Imagen 1377">
          <a:extLst>
            <a:ext uri="{FF2B5EF4-FFF2-40B4-BE49-F238E27FC236}">
              <a16:creationId xmlns:a16="http://schemas.microsoft.com/office/drawing/2014/main" id="{00000000-0008-0000-1800-00007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5" name="Imagen 1378">
          <a:extLst>
            <a:ext uri="{FF2B5EF4-FFF2-40B4-BE49-F238E27FC236}">
              <a16:creationId xmlns:a16="http://schemas.microsoft.com/office/drawing/2014/main" id="{00000000-0008-0000-1800-00007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6" name="Imagen 1379">
          <a:extLst>
            <a:ext uri="{FF2B5EF4-FFF2-40B4-BE49-F238E27FC236}">
              <a16:creationId xmlns:a16="http://schemas.microsoft.com/office/drawing/2014/main" id="{00000000-0008-0000-1800-00007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7" name="Imagen 1380">
          <a:extLst>
            <a:ext uri="{FF2B5EF4-FFF2-40B4-BE49-F238E27FC236}">
              <a16:creationId xmlns:a16="http://schemas.microsoft.com/office/drawing/2014/main" id="{00000000-0008-0000-1800-00007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8" name="Imagen 1381">
          <a:extLst>
            <a:ext uri="{FF2B5EF4-FFF2-40B4-BE49-F238E27FC236}">
              <a16:creationId xmlns:a16="http://schemas.microsoft.com/office/drawing/2014/main" id="{00000000-0008-0000-1800-00007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399" name="Imagen 1382">
          <a:extLst>
            <a:ext uri="{FF2B5EF4-FFF2-40B4-BE49-F238E27FC236}">
              <a16:creationId xmlns:a16="http://schemas.microsoft.com/office/drawing/2014/main" id="{00000000-0008-0000-1800-00007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0" name="Imagen 1383">
          <a:extLst>
            <a:ext uri="{FF2B5EF4-FFF2-40B4-BE49-F238E27FC236}">
              <a16:creationId xmlns:a16="http://schemas.microsoft.com/office/drawing/2014/main" id="{00000000-0008-0000-1800-00007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1" name="Imagen 1384">
          <a:extLst>
            <a:ext uri="{FF2B5EF4-FFF2-40B4-BE49-F238E27FC236}">
              <a16:creationId xmlns:a16="http://schemas.microsoft.com/office/drawing/2014/main" id="{00000000-0008-0000-1800-00007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2" name="Imagen 1385">
          <a:extLst>
            <a:ext uri="{FF2B5EF4-FFF2-40B4-BE49-F238E27FC236}">
              <a16:creationId xmlns:a16="http://schemas.microsoft.com/office/drawing/2014/main" id="{00000000-0008-0000-1800-00007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3" name="Imagen 1386">
          <a:extLst>
            <a:ext uri="{FF2B5EF4-FFF2-40B4-BE49-F238E27FC236}">
              <a16:creationId xmlns:a16="http://schemas.microsoft.com/office/drawing/2014/main" id="{00000000-0008-0000-1800-00007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4" name="Imagen 1387">
          <a:extLst>
            <a:ext uri="{FF2B5EF4-FFF2-40B4-BE49-F238E27FC236}">
              <a16:creationId xmlns:a16="http://schemas.microsoft.com/office/drawing/2014/main" id="{00000000-0008-0000-1800-00007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5" name="Imagen 1388">
          <a:extLst>
            <a:ext uri="{FF2B5EF4-FFF2-40B4-BE49-F238E27FC236}">
              <a16:creationId xmlns:a16="http://schemas.microsoft.com/office/drawing/2014/main" id="{00000000-0008-0000-1800-00007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6" name="Imagen 1389">
          <a:extLst>
            <a:ext uri="{FF2B5EF4-FFF2-40B4-BE49-F238E27FC236}">
              <a16:creationId xmlns:a16="http://schemas.microsoft.com/office/drawing/2014/main" id="{00000000-0008-0000-1800-00007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7" name="Imagen 1390">
          <a:extLst>
            <a:ext uri="{FF2B5EF4-FFF2-40B4-BE49-F238E27FC236}">
              <a16:creationId xmlns:a16="http://schemas.microsoft.com/office/drawing/2014/main" id="{00000000-0008-0000-1800-00007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8" name="Imagen 1391">
          <a:extLst>
            <a:ext uri="{FF2B5EF4-FFF2-40B4-BE49-F238E27FC236}">
              <a16:creationId xmlns:a16="http://schemas.microsoft.com/office/drawing/2014/main" id="{00000000-0008-0000-1800-00008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09" name="Imagen 1392">
          <a:extLst>
            <a:ext uri="{FF2B5EF4-FFF2-40B4-BE49-F238E27FC236}">
              <a16:creationId xmlns:a16="http://schemas.microsoft.com/office/drawing/2014/main" id="{00000000-0008-0000-1800-00008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0" name="Imagen 1393">
          <a:extLst>
            <a:ext uri="{FF2B5EF4-FFF2-40B4-BE49-F238E27FC236}">
              <a16:creationId xmlns:a16="http://schemas.microsoft.com/office/drawing/2014/main" id="{00000000-0008-0000-1800-00008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1" name="Imagen 1394">
          <a:extLst>
            <a:ext uri="{FF2B5EF4-FFF2-40B4-BE49-F238E27FC236}">
              <a16:creationId xmlns:a16="http://schemas.microsoft.com/office/drawing/2014/main" id="{00000000-0008-0000-1800-00008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2" name="Imagen 1395">
          <a:extLst>
            <a:ext uri="{FF2B5EF4-FFF2-40B4-BE49-F238E27FC236}">
              <a16:creationId xmlns:a16="http://schemas.microsoft.com/office/drawing/2014/main" id="{00000000-0008-0000-1800-00008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3" name="Imagen 1396">
          <a:extLst>
            <a:ext uri="{FF2B5EF4-FFF2-40B4-BE49-F238E27FC236}">
              <a16:creationId xmlns:a16="http://schemas.microsoft.com/office/drawing/2014/main" id="{00000000-0008-0000-1800-00008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4" name="Imagen 1397">
          <a:extLst>
            <a:ext uri="{FF2B5EF4-FFF2-40B4-BE49-F238E27FC236}">
              <a16:creationId xmlns:a16="http://schemas.microsoft.com/office/drawing/2014/main" id="{00000000-0008-0000-1800-00008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5" name="Imagen 1398">
          <a:extLst>
            <a:ext uri="{FF2B5EF4-FFF2-40B4-BE49-F238E27FC236}">
              <a16:creationId xmlns:a16="http://schemas.microsoft.com/office/drawing/2014/main" id="{00000000-0008-0000-1800-00008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6" name="Imagen 1399">
          <a:extLst>
            <a:ext uri="{FF2B5EF4-FFF2-40B4-BE49-F238E27FC236}">
              <a16:creationId xmlns:a16="http://schemas.microsoft.com/office/drawing/2014/main" id="{00000000-0008-0000-1800-00008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7" name="Imagen 1400">
          <a:extLst>
            <a:ext uri="{FF2B5EF4-FFF2-40B4-BE49-F238E27FC236}">
              <a16:creationId xmlns:a16="http://schemas.microsoft.com/office/drawing/2014/main" id="{00000000-0008-0000-1800-00008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8" name="Imagen 1401">
          <a:extLst>
            <a:ext uri="{FF2B5EF4-FFF2-40B4-BE49-F238E27FC236}">
              <a16:creationId xmlns:a16="http://schemas.microsoft.com/office/drawing/2014/main" id="{00000000-0008-0000-1800-00008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19" name="Imagen 1402">
          <a:extLst>
            <a:ext uri="{FF2B5EF4-FFF2-40B4-BE49-F238E27FC236}">
              <a16:creationId xmlns:a16="http://schemas.microsoft.com/office/drawing/2014/main" id="{00000000-0008-0000-1800-00008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0" name="Imagen 1403">
          <a:extLst>
            <a:ext uri="{FF2B5EF4-FFF2-40B4-BE49-F238E27FC236}">
              <a16:creationId xmlns:a16="http://schemas.microsoft.com/office/drawing/2014/main" id="{00000000-0008-0000-1800-00008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1" name="Imagen 1404">
          <a:extLst>
            <a:ext uri="{FF2B5EF4-FFF2-40B4-BE49-F238E27FC236}">
              <a16:creationId xmlns:a16="http://schemas.microsoft.com/office/drawing/2014/main" id="{00000000-0008-0000-1800-00008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2" name="Imagen 1405">
          <a:extLst>
            <a:ext uri="{FF2B5EF4-FFF2-40B4-BE49-F238E27FC236}">
              <a16:creationId xmlns:a16="http://schemas.microsoft.com/office/drawing/2014/main" id="{00000000-0008-0000-1800-00008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3" name="Imagen 1406">
          <a:extLst>
            <a:ext uri="{FF2B5EF4-FFF2-40B4-BE49-F238E27FC236}">
              <a16:creationId xmlns:a16="http://schemas.microsoft.com/office/drawing/2014/main" id="{00000000-0008-0000-1800-00008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4" name="Imagen 1407">
          <a:extLst>
            <a:ext uri="{FF2B5EF4-FFF2-40B4-BE49-F238E27FC236}">
              <a16:creationId xmlns:a16="http://schemas.microsoft.com/office/drawing/2014/main" id="{00000000-0008-0000-1800-00009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5" name="Imagen 1408">
          <a:extLst>
            <a:ext uri="{FF2B5EF4-FFF2-40B4-BE49-F238E27FC236}">
              <a16:creationId xmlns:a16="http://schemas.microsoft.com/office/drawing/2014/main" id="{00000000-0008-0000-1800-00009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6" name="Imagen 1409">
          <a:extLst>
            <a:ext uri="{FF2B5EF4-FFF2-40B4-BE49-F238E27FC236}">
              <a16:creationId xmlns:a16="http://schemas.microsoft.com/office/drawing/2014/main" id="{00000000-0008-0000-1800-00009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7" name="Imagen 1410">
          <a:extLst>
            <a:ext uri="{FF2B5EF4-FFF2-40B4-BE49-F238E27FC236}">
              <a16:creationId xmlns:a16="http://schemas.microsoft.com/office/drawing/2014/main" id="{00000000-0008-0000-1800-00009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8" name="Imagen 1411">
          <a:extLst>
            <a:ext uri="{FF2B5EF4-FFF2-40B4-BE49-F238E27FC236}">
              <a16:creationId xmlns:a16="http://schemas.microsoft.com/office/drawing/2014/main" id="{00000000-0008-0000-1800-00009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29" name="Imagen 1412">
          <a:extLst>
            <a:ext uri="{FF2B5EF4-FFF2-40B4-BE49-F238E27FC236}">
              <a16:creationId xmlns:a16="http://schemas.microsoft.com/office/drawing/2014/main" id="{00000000-0008-0000-1800-00009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0" name="Imagen 1413">
          <a:extLst>
            <a:ext uri="{FF2B5EF4-FFF2-40B4-BE49-F238E27FC236}">
              <a16:creationId xmlns:a16="http://schemas.microsoft.com/office/drawing/2014/main" id="{00000000-0008-0000-1800-00009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1" name="Imagen 1414">
          <a:extLst>
            <a:ext uri="{FF2B5EF4-FFF2-40B4-BE49-F238E27FC236}">
              <a16:creationId xmlns:a16="http://schemas.microsoft.com/office/drawing/2014/main" id="{00000000-0008-0000-1800-00009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2" name="Imagen 1415">
          <a:extLst>
            <a:ext uri="{FF2B5EF4-FFF2-40B4-BE49-F238E27FC236}">
              <a16:creationId xmlns:a16="http://schemas.microsoft.com/office/drawing/2014/main" id="{00000000-0008-0000-1800-00009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3" name="Imagen 1416">
          <a:extLst>
            <a:ext uri="{FF2B5EF4-FFF2-40B4-BE49-F238E27FC236}">
              <a16:creationId xmlns:a16="http://schemas.microsoft.com/office/drawing/2014/main" id="{00000000-0008-0000-1800-00009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4" name="Imagen 1417">
          <a:extLst>
            <a:ext uri="{FF2B5EF4-FFF2-40B4-BE49-F238E27FC236}">
              <a16:creationId xmlns:a16="http://schemas.microsoft.com/office/drawing/2014/main" id="{00000000-0008-0000-1800-00009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5" name="Imagen 1418">
          <a:extLst>
            <a:ext uri="{FF2B5EF4-FFF2-40B4-BE49-F238E27FC236}">
              <a16:creationId xmlns:a16="http://schemas.microsoft.com/office/drawing/2014/main" id="{00000000-0008-0000-1800-00009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6" name="Imagen 1419">
          <a:extLst>
            <a:ext uri="{FF2B5EF4-FFF2-40B4-BE49-F238E27FC236}">
              <a16:creationId xmlns:a16="http://schemas.microsoft.com/office/drawing/2014/main" id="{00000000-0008-0000-1800-00009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7" name="Imagen 1420">
          <a:extLst>
            <a:ext uri="{FF2B5EF4-FFF2-40B4-BE49-F238E27FC236}">
              <a16:creationId xmlns:a16="http://schemas.microsoft.com/office/drawing/2014/main" id="{00000000-0008-0000-1800-00009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8" name="Imagen 1421">
          <a:extLst>
            <a:ext uri="{FF2B5EF4-FFF2-40B4-BE49-F238E27FC236}">
              <a16:creationId xmlns:a16="http://schemas.microsoft.com/office/drawing/2014/main" id="{00000000-0008-0000-1800-00009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39" name="Imagen 1422">
          <a:extLst>
            <a:ext uri="{FF2B5EF4-FFF2-40B4-BE49-F238E27FC236}">
              <a16:creationId xmlns:a16="http://schemas.microsoft.com/office/drawing/2014/main" id="{00000000-0008-0000-1800-00009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0" name="Imagen 1423">
          <a:extLst>
            <a:ext uri="{FF2B5EF4-FFF2-40B4-BE49-F238E27FC236}">
              <a16:creationId xmlns:a16="http://schemas.microsoft.com/office/drawing/2014/main" id="{00000000-0008-0000-1800-0000A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1" name="Imagen 1424">
          <a:extLst>
            <a:ext uri="{FF2B5EF4-FFF2-40B4-BE49-F238E27FC236}">
              <a16:creationId xmlns:a16="http://schemas.microsoft.com/office/drawing/2014/main" id="{00000000-0008-0000-1800-0000A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2" name="Imagen 1425">
          <a:extLst>
            <a:ext uri="{FF2B5EF4-FFF2-40B4-BE49-F238E27FC236}">
              <a16:creationId xmlns:a16="http://schemas.microsoft.com/office/drawing/2014/main" id="{00000000-0008-0000-1800-0000A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3" name="Imagen 1426">
          <a:extLst>
            <a:ext uri="{FF2B5EF4-FFF2-40B4-BE49-F238E27FC236}">
              <a16:creationId xmlns:a16="http://schemas.microsoft.com/office/drawing/2014/main" id="{00000000-0008-0000-1800-0000A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4" name="Imagen 1427">
          <a:extLst>
            <a:ext uri="{FF2B5EF4-FFF2-40B4-BE49-F238E27FC236}">
              <a16:creationId xmlns:a16="http://schemas.microsoft.com/office/drawing/2014/main" id="{00000000-0008-0000-1800-0000A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5" name="Imagen 1428">
          <a:extLst>
            <a:ext uri="{FF2B5EF4-FFF2-40B4-BE49-F238E27FC236}">
              <a16:creationId xmlns:a16="http://schemas.microsoft.com/office/drawing/2014/main" id="{00000000-0008-0000-1800-0000A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6" name="Imagen 1429">
          <a:extLst>
            <a:ext uri="{FF2B5EF4-FFF2-40B4-BE49-F238E27FC236}">
              <a16:creationId xmlns:a16="http://schemas.microsoft.com/office/drawing/2014/main" id="{00000000-0008-0000-1800-0000A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7" name="Imagen 1430">
          <a:extLst>
            <a:ext uri="{FF2B5EF4-FFF2-40B4-BE49-F238E27FC236}">
              <a16:creationId xmlns:a16="http://schemas.microsoft.com/office/drawing/2014/main" id="{00000000-0008-0000-1800-0000A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8" name="Imagen 1431">
          <a:extLst>
            <a:ext uri="{FF2B5EF4-FFF2-40B4-BE49-F238E27FC236}">
              <a16:creationId xmlns:a16="http://schemas.microsoft.com/office/drawing/2014/main" id="{00000000-0008-0000-1800-0000A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49" name="Imagen 1432">
          <a:extLst>
            <a:ext uri="{FF2B5EF4-FFF2-40B4-BE49-F238E27FC236}">
              <a16:creationId xmlns:a16="http://schemas.microsoft.com/office/drawing/2014/main" id="{00000000-0008-0000-1800-0000A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0" name="Imagen 1433">
          <a:extLst>
            <a:ext uri="{FF2B5EF4-FFF2-40B4-BE49-F238E27FC236}">
              <a16:creationId xmlns:a16="http://schemas.microsoft.com/office/drawing/2014/main" id="{00000000-0008-0000-1800-0000A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1" name="Imagen 1434">
          <a:extLst>
            <a:ext uri="{FF2B5EF4-FFF2-40B4-BE49-F238E27FC236}">
              <a16:creationId xmlns:a16="http://schemas.microsoft.com/office/drawing/2014/main" id="{00000000-0008-0000-1800-0000A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2" name="Imagen 1435">
          <a:extLst>
            <a:ext uri="{FF2B5EF4-FFF2-40B4-BE49-F238E27FC236}">
              <a16:creationId xmlns:a16="http://schemas.microsoft.com/office/drawing/2014/main" id="{00000000-0008-0000-1800-0000A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3" name="Imagen 1436">
          <a:extLst>
            <a:ext uri="{FF2B5EF4-FFF2-40B4-BE49-F238E27FC236}">
              <a16:creationId xmlns:a16="http://schemas.microsoft.com/office/drawing/2014/main" id="{00000000-0008-0000-1800-0000A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4" name="Imagen 1437">
          <a:extLst>
            <a:ext uri="{FF2B5EF4-FFF2-40B4-BE49-F238E27FC236}">
              <a16:creationId xmlns:a16="http://schemas.microsoft.com/office/drawing/2014/main" id="{00000000-0008-0000-1800-0000A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5" name="Imagen 1438">
          <a:extLst>
            <a:ext uri="{FF2B5EF4-FFF2-40B4-BE49-F238E27FC236}">
              <a16:creationId xmlns:a16="http://schemas.microsoft.com/office/drawing/2014/main" id="{00000000-0008-0000-1800-0000A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6" name="Imagen 1439">
          <a:extLst>
            <a:ext uri="{FF2B5EF4-FFF2-40B4-BE49-F238E27FC236}">
              <a16:creationId xmlns:a16="http://schemas.microsoft.com/office/drawing/2014/main" id="{00000000-0008-0000-1800-0000B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7" name="Imagen 1440">
          <a:extLst>
            <a:ext uri="{FF2B5EF4-FFF2-40B4-BE49-F238E27FC236}">
              <a16:creationId xmlns:a16="http://schemas.microsoft.com/office/drawing/2014/main" id="{00000000-0008-0000-1800-0000B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8" name="Imagen 1441">
          <a:extLst>
            <a:ext uri="{FF2B5EF4-FFF2-40B4-BE49-F238E27FC236}">
              <a16:creationId xmlns:a16="http://schemas.microsoft.com/office/drawing/2014/main" id="{00000000-0008-0000-1800-0000B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59" name="Imagen 1442">
          <a:extLst>
            <a:ext uri="{FF2B5EF4-FFF2-40B4-BE49-F238E27FC236}">
              <a16:creationId xmlns:a16="http://schemas.microsoft.com/office/drawing/2014/main" id="{00000000-0008-0000-1800-0000B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0" name="Imagen 1443">
          <a:extLst>
            <a:ext uri="{FF2B5EF4-FFF2-40B4-BE49-F238E27FC236}">
              <a16:creationId xmlns:a16="http://schemas.microsoft.com/office/drawing/2014/main" id="{00000000-0008-0000-1800-0000B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1" name="Imagen 1444">
          <a:extLst>
            <a:ext uri="{FF2B5EF4-FFF2-40B4-BE49-F238E27FC236}">
              <a16:creationId xmlns:a16="http://schemas.microsoft.com/office/drawing/2014/main" id="{00000000-0008-0000-1800-0000B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2" name="Imagen 1445">
          <a:extLst>
            <a:ext uri="{FF2B5EF4-FFF2-40B4-BE49-F238E27FC236}">
              <a16:creationId xmlns:a16="http://schemas.microsoft.com/office/drawing/2014/main" id="{00000000-0008-0000-1800-0000B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3" name="Imagen 1446">
          <a:extLst>
            <a:ext uri="{FF2B5EF4-FFF2-40B4-BE49-F238E27FC236}">
              <a16:creationId xmlns:a16="http://schemas.microsoft.com/office/drawing/2014/main" id="{00000000-0008-0000-1800-0000B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4" name="Imagen 1447">
          <a:extLst>
            <a:ext uri="{FF2B5EF4-FFF2-40B4-BE49-F238E27FC236}">
              <a16:creationId xmlns:a16="http://schemas.microsoft.com/office/drawing/2014/main" id="{00000000-0008-0000-1800-0000B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5" name="Imagen 1448">
          <a:extLst>
            <a:ext uri="{FF2B5EF4-FFF2-40B4-BE49-F238E27FC236}">
              <a16:creationId xmlns:a16="http://schemas.microsoft.com/office/drawing/2014/main" id="{00000000-0008-0000-1800-0000B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6" name="Imagen 1449">
          <a:extLst>
            <a:ext uri="{FF2B5EF4-FFF2-40B4-BE49-F238E27FC236}">
              <a16:creationId xmlns:a16="http://schemas.microsoft.com/office/drawing/2014/main" id="{00000000-0008-0000-1800-0000B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7" name="Imagen 1450">
          <a:extLst>
            <a:ext uri="{FF2B5EF4-FFF2-40B4-BE49-F238E27FC236}">
              <a16:creationId xmlns:a16="http://schemas.microsoft.com/office/drawing/2014/main" id="{00000000-0008-0000-1800-0000B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8" name="Imagen 1451">
          <a:extLst>
            <a:ext uri="{FF2B5EF4-FFF2-40B4-BE49-F238E27FC236}">
              <a16:creationId xmlns:a16="http://schemas.microsoft.com/office/drawing/2014/main" id="{00000000-0008-0000-1800-0000B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69" name="Imagen 1452">
          <a:extLst>
            <a:ext uri="{FF2B5EF4-FFF2-40B4-BE49-F238E27FC236}">
              <a16:creationId xmlns:a16="http://schemas.microsoft.com/office/drawing/2014/main" id="{00000000-0008-0000-1800-0000B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0" name="Imagen 1453">
          <a:extLst>
            <a:ext uri="{FF2B5EF4-FFF2-40B4-BE49-F238E27FC236}">
              <a16:creationId xmlns:a16="http://schemas.microsoft.com/office/drawing/2014/main" id="{00000000-0008-0000-1800-0000B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1" name="Imagen 1454">
          <a:extLst>
            <a:ext uri="{FF2B5EF4-FFF2-40B4-BE49-F238E27FC236}">
              <a16:creationId xmlns:a16="http://schemas.microsoft.com/office/drawing/2014/main" id="{00000000-0008-0000-1800-0000B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2" name="Imagen 1455">
          <a:extLst>
            <a:ext uri="{FF2B5EF4-FFF2-40B4-BE49-F238E27FC236}">
              <a16:creationId xmlns:a16="http://schemas.microsoft.com/office/drawing/2014/main" id="{00000000-0008-0000-1800-0000C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3" name="Imagen 1456">
          <a:extLst>
            <a:ext uri="{FF2B5EF4-FFF2-40B4-BE49-F238E27FC236}">
              <a16:creationId xmlns:a16="http://schemas.microsoft.com/office/drawing/2014/main" id="{00000000-0008-0000-1800-0000C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4" name="Imagen 1457">
          <a:extLst>
            <a:ext uri="{FF2B5EF4-FFF2-40B4-BE49-F238E27FC236}">
              <a16:creationId xmlns:a16="http://schemas.microsoft.com/office/drawing/2014/main" id="{00000000-0008-0000-1800-0000C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5" name="Imagen 1458">
          <a:extLst>
            <a:ext uri="{FF2B5EF4-FFF2-40B4-BE49-F238E27FC236}">
              <a16:creationId xmlns:a16="http://schemas.microsoft.com/office/drawing/2014/main" id="{00000000-0008-0000-1800-0000C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6" name="Imagen 1459">
          <a:extLst>
            <a:ext uri="{FF2B5EF4-FFF2-40B4-BE49-F238E27FC236}">
              <a16:creationId xmlns:a16="http://schemas.microsoft.com/office/drawing/2014/main" id="{00000000-0008-0000-1800-0000C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7" name="Imagen 1460">
          <a:extLst>
            <a:ext uri="{FF2B5EF4-FFF2-40B4-BE49-F238E27FC236}">
              <a16:creationId xmlns:a16="http://schemas.microsoft.com/office/drawing/2014/main" id="{00000000-0008-0000-1800-0000C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8" name="Imagen 1461">
          <a:extLst>
            <a:ext uri="{FF2B5EF4-FFF2-40B4-BE49-F238E27FC236}">
              <a16:creationId xmlns:a16="http://schemas.microsoft.com/office/drawing/2014/main" id="{00000000-0008-0000-1800-0000C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79" name="Imagen 1462">
          <a:extLst>
            <a:ext uri="{FF2B5EF4-FFF2-40B4-BE49-F238E27FC236}">
              <a16:creationId xmlns:a16="http://schemas.microsoft.com/office/drawing/2014/main" id="{00000000-0008-0000-1800-0000C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0" name="Imagen 1463">
          <a:extLst>
            <a:ext uri="{FF2B5EF4-FFF2-40B4-BE49-F238E27FC236}">
              <a16:creationId xmlns:a16="http://schemas.microsoft.com/office/drawing/2014/main" id="{00000000-0008-0000-1800-0000C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1" name="Imagen 1464">
          <a:extLst>
            <a:ext uri="{FF2B5EF4-FFF2-40B4-BE49-F238E27FC236}">
              <a16:creationId xmlns:a16="http://schemas.microsoft.com/office/drawing/2014/main" id="{00000000-0008-0000-1800-0000C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2" name="Imagen 1465">
          <a:extLst>
            <a:ext uri="{FF2B5EF4-FFF2-40B4-BE49-F238E27FC236}">
              <a16:creationId xmlns:a16="http://schemas.microsoft.com/office/drawing/2014/main" id="{00000000-0008-0000-1800-0000C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3" name="Imagen 1466">
          <a:extLst>
            <a:ext uri="{FF2B5EF4-FFF2-40B4-BE49-F238E27FC236}">
              <a16:creationId xmlns:a16="http://schemas.microsoft.com/office/drawing/2014/main" id="{00000000-0008-0000-1800-0000C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4" name="Imagen 1467">
          <a:extLst>
            <a:ext uri="{FF2B5EF4-FFF2-40B4-BE49-F238E27FC236}">
              <a16:creationId xmlns:a16="http://schemas.microsoft.com/office/drawing/2014/main" id="{00000000-0008-0000-1800-0000C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5" name="Imagen 1468">
          <a:extLst>
            <a:ext uri="{FF2B5EF4-FFF2-40B4-BE49-F238E27FC236}">
              <a16:creationId xmlns:a16="http://schemas.microsoft.com/office/drawing/2014/main" id="{00000000-0008-0000-1800-0000C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6" name="Imagen 1469">
          <a:extLst>
            <a:ext uri="{FF2B5EF4-FFF2-40B4-BE49-F238E27FC236}">
              <a16:creationId xmlns:a16="http://schemas.microsoft.com/office/drawing/2014/main" id="{00000000-0008-0000-1800-0000C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7" name="Imagen 1470">
          <a:extLst>
            <a:ext uri="{FF2B5EF4-FFF2-40B4-BE49-F238E27FC236}">
              <a16:creationId xmlns:a16="http://schemas.microsoft.com/office/drawing/2014/main" id="{00000000-0008-0000-1800-0000C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8" name="Imagen 1471">
          <a:extLst>
            <a:ext uri="{FF2B5EF4-FFF2-40B4-BE49-F238E27FC236}">
              <a16:creationId xmlns:a16="http://schemas.microsoft.com/office/drawing/2014/main" id="{00000000-0008-0000-1800-0000D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89" name="Imagen 1472">
          <a:extLst>
            <a:ext uri="{FF2B5EF4-FFF2-40B4-BE49-F238E27FC236}">
              <a16:creationId xmlns:a16="http://schemas.microsoft.com/office/drawing/2014/main" id="{00000000-0008-0000-1800-0000D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0" name="Imagen 1473">
          <a:extLst>
            <a:ext uri="{FF2B5EF4-FFF2-40B4-BE49-F238E27FC236}">
              <a16:creationId xmlns:a16="http://schemas.microsoft.com/office/drawing/2014/main" id="{00000000-0008-0000-1800-0000D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1" name="Imagen 1474">
          <a:extLst>
            <a:ext uri="{FF2B5EF4-FFF2-40B4-BE49-F238E27FC236}">
              <a16:creationId xmlns:a16="http://schemas.microsoft.com/office/drawing/2014/main" id="{00000000-0008-0000-1800-0000D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2" name="Imagen 1475">
          <a:extLst>
            <a:ext uri="{FF2B5EF4-FFF2-40B4-BE49-F238E27FC236}">
              <a16:creationId xmlns:a16="http://schemas.microsoft.com/office/drawing/2014/main" id="{00000000-0008-0000-1800-0000D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3" name="Imagen 1476">
          <a:extLst>
            <a:ext uri="{FF2B5EF4-FFF2-40B4-BE49-F238E27FC236}">
              <a16:creationId xmlns:a16="http://schemas.microsoft.com/office/drawing/2014/main" id="{00000000-0008-0000-1800-0000D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4" name="Imagen 1477">
          <a:extLst>
            <a:ext uri="{FF2B5EF4-FFF2-40B4-BE49-F238E27FC236}">
              <a16:creationId xmlns:a16="http://schemas.microsoft.com/office/drawing/2014/main" id="{00000000-0008-0000-1800-0000D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5" name="Imagen 1478">
          <a:extLst>
            <a:ext uri="{FF2B5EF4-FFF2-40B4-BE49-F238E27FC236}">
              <a16:creationId xmlns:a16="http://schemas.microsoft.com/office/drawing/2014/main" id="{00000000-0008-0000-1800-0000D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6" name="Imagen 1479">
          <a:extLst>
            <a:ext uri="{FF2B5EF4-FFF2-40B4-BE49-F238E27FC236}">
              <a16:creationId xmlns:a16="http://schemas.microsoft.com/office/drawing/2014/main" id="{00000000-0008-0000-1800-0000D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7" name="Imagen 1480">
          <a:extLst>
            <a:ext uri="{FF2B5EF4-FFF2-40B4-BE49-F238E27FC236}">
              <a16:creationId xmlns:a16="http://schemas.microsoft.com/office/drawing/2014/main" id="{00000000-0008-0000-1800-0000D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8" name="Imagen 1481">
          <a:extLst>
            <a:ext uri="{FF2B5EF4-FFF2-40B4-BE49-F238E27FC236}">
              <a16:creationId xmlns:a16="http://schemas.microsoft.com/office/drawing/2014/main" id="{00000000-0008-0000-1800-0000D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499" name="Imagen 1482">
          <a:extLst>
            <a:ext uri="{FF2B5EF4-FFF2-40B4-BE49-F238E27FC236}">
              <a16:creationId xmlns:a16="http://schemas.microsoft.com/office/drawing/2014/main" id="{00000000-0008-0000-1800-0000D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0" name="Imagen 1483">
          <a:extLst>
            <a:ext uri="{FF2B5EF4-FFF2-40B4-BE49-F238E27FC236}">
              <a16:creationId xmlns:a16="http://schemas.microsoft.com/office/drawing/2014/main" id="{00000000-0008-0000-1800-0000D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1" name="Imagen 1484">
          <a:extLst>
            <a:ext uri="{FF2B5EF4-FFF2-40B4-BE49-F238E27FC236}">
              <a16:creationId xmlns:a16="http://schemas.microsoft.com/office/drawing/2014/main" id="{00000000-0008-0000-1800-0000D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2" name="Imagen 1485">
          <a:extLst>
            <a:ext uri="{FF2B5EF4-FFF2-40B4-BE49-F238E27FC236}">
              <a16:creationId xmlns:a16="http://schemas.microsoft.com/office/drawing/2014/main" id="{00000000-0008-0000-1800-0000D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3" name="Imagen 1486">
          <a:extLst>
            <a:ext uri="{FF2B5EF4-FFF2-40B4-BE49-F238E27FC236}">
              <a16:creationId xmlns:a16="http://schemas.microsoft.com/office/drawing/2014/main" id="{00000000-0008-0000-1800-0000D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4" name="Imagen 1487">
          <a:extLst>
            <a:ext uri="{FF2B5EF4-FFF2-40B4-BE49-F238E27FC236}">
              <a16:creationId xmlns:a16="http://schemas.microsoft.com/office/drawing/2014/main" id="{00000000-0008-0000-1800-0000E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5" name="Imagen 1488">
          <a:extLst>
            <a:ext uri="{FF2B5EF4-FFF2-40B4-BE49-F238E27FC236}">
              <a16:creationId xmlns:a16="http://schemas.microsoft.com/office/drawing/2014/main" id="{00000000-0008-0000-1800-0000E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6" name="Imagen 1489">
          <a:extLst>
            <a:ext uri="{FF2B5EF4-FFF2-40B4-BE49-F238E27FC236}">
              <a16:creationId xmlns:a16="http://schemas.microsoft.com/office/drawing/2014/main" id="{00000000-0008-0000-1800-0000E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7" name="Imagen 1490">
          <a:extLst>
            <a:ext uri="{FF2B5EF4-FFF2-40B4-BE49-F238E27FC236}">
              <a16:creationId xmlns:a16="http://schemas.microsoft.com/office/drawing/2014/main" id="{00000000-0008-0000-1800-0000E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8" name="Imagen 1491">
          <a:extLst>
            <a:ext uri="{FF2B5EF4-FFF2-40B4-BE49-F238E27FC236}">
              <a16:creationId xmlns:a16="http://schemas.microsoft.com/office/drawing/2014/main" id="{00000000-0008-0000-1800-0000E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09" name="Imagen 1492">
          <a:extLst>
            <a:ext uri="{FF2B5EF4-FFF2-40B4-BE49-F238E27FC236}">
              <a16:creationId xmlns:a16="http://schemas.microsoft.com/office/drawing/2014/main" id="{00000000-0008-0000-1800-0000E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0" name="Imagen 1493">
          <a:extLst>
            <a:ext uri="{FF2B5EF4-FFF2-40B4-BE49-F238E27FC236}">
              <a16:creationId xmlns:a16="http://schemas.microsoft.com/office/drawing/2014/main" id="{00000000-0008-0000-1800-0000E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1" name="Imagen 1494">
          <a:extLst>
            <a:ext uri="{FF2B5EF4-FFF2-40B4-BE49-F238E27FC236}">
              <a16:creationId xmlns:a16="http://schemas.microsoft.com/office/drawing/2014/main" id="{00000000-0008-0000-1800-0000E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2" name="Imagen 1495">
          <a:extLst>
            <a:ext uri="{FF2B5EF4-FFF2-40B4-BE49-F238E27FC236}">
              <a16:creationId xmlns:a16="http://schemas.microsoft.com/office/drawing/2014/main" id="{00000000-0008-0000-1800-0000E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3" name="Imagen 1496">
          <a:extLst>
            <a:ext uri="{FF2B5EF4-FFF2-40B4-BE49-F238E27FC236}">
              <a16:creationId xmlns:a16="http://schemas.microsoft.com/office/drawing/2014/main" id="{00000000-0008-0000-1800-0000E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4" name="Imagen 1497">
          <a:extLst>
            <a:ext uri="{FF2B5EF4-FFF2-40B4-BE49-F238E27FC236}">
              <a16:creationId xmlns:a16="http://schemas.microsoft.com/office/drawing/2014/main" id="{00000000-0008-0000-1800-0000E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5" name="Imagen 1498">
          <a:extLst>
            <a:ext uri="{FF2B5EF4-FFF2-40B4-BE49-F238E27FC236}">
              <a16:creationId xmlns:a16="http://schemas.microsoft.com/office/drawing/2014/main" id="{00000000-0008-0000-1800-0000E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6" name="Imagen 1499">
          <a:extLst>
            <a:ext uri="{FF2B5EF4-FFF2-40B4-BE49-F238E27FC236}">
              <a16:creationId xmlns:a16="http://schemas.microsoft.com/office/drawing/2014/main" id="{00000000-0008-0000-1800-0000E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7" name="Imagen 1500">
          <a:extLst>
            <a:ext uri="{FF2B5EF4-FFF2-40B4-BE49-F238E27FC236}">
              <a16:creationId xmlns:a16="http://schemas.microsoft.com/office/drawing/2014/main" id="{00000000-0008-0000-1800-0000E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8" name="Imagen 1501">
          <a:extLst>
            <a:ext uri="{FF2B5EF4-FFF2-40B4-BE49-F238E27FC236}">
              <a16:creationId xmlns:a16="http://schemas.microsoft.com/office/drawing/2014/main" id="{00000000-0008-0000-1800-0000E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19" name="Imagen 1502">
          <a:extLst>
            <a:ext uri="{FF2B5EF4-FFF2-40B4-BE49-F238E27FC236}">
              <a16:creationId xmlns:a16="http://schemas.microsoft.com/office/drawing/2014/main" id="{00000000-0008-0000-1800-0000E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0" name="Imagen 1503">
          <a:extLst>
            <a:ext uri="{FF2B5EF4-FFF2-40B4-BE49-F238E27FC236}">
              <a16:creationId xmlns:a16="http://schemas.microsoft.com/office/drawing/2014/main" id="{00000000-0008-0000-1800-0000F0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1" name="Imagen 1504">
          <a:extLst>
            <a:ext uri="{FF2B5EF4-FFF2-40B4-BE49-F238E27FC236}">
              <a16:creationId xmlns:a16="http://schemas.microsoft.com/office/drawing/2014/main" id="{00000000-0008-0000-1800-0000F1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2" name="Imagen 1505">
          <a:extLst>
            <a:ext uri="{FF2B5EF4-FFF2-40B4-BE49-F238E27FC236}">
              <a16:creationId xmlns:a16="http://schemas.microsoft.com/office/drawing/2014/main" id="{00000000-0008-0000-1800-0000F2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3" name="Imagen 1506">
          <a:extLst>
            <a:ext uri="{FF2B5EF4-FFF2-40B4-BE49-F238E27FC236}">
              <a16:creationId xmlns:a16="http://schemas.microsoft.com/office/drawing/2014/main" id="{00000000-0008-0000-1800-0000F3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4" name="Imagen 1507">
          <a:extLst>
            <a:ext uri="{FF2B5EF4-FFF2-40B4-BE49-F238E27FC236}">
              <a16:creationId xmlns:a16="http://schemas.microsoft.com/office/drawing/2014/main" id="{00000000-0008-0000-1800-0000F4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5" name="Imagen 1508">
          <a:extLst>
            <a:ext uri="{FF2B5EF4-FFF2-40B4-BE49-F238E27FC236}">
              <a16:creationId xmlns:a16="http://schemas.microsoft.com/office/drawing/2014/main" id="{00000000-0008-0000-1800-0000F5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6" name="Imagen 1509">
          <a:extLst>
            <a:ext uri="{FF2B5EF4-FFF2-40B4-BE49-F238E27FC236}">
              <a16:creationId xmlns:a16="http://schemas.microsoft.com/office/drawing/2014/main" id="{00000000-0008-0000-1800-0000F6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7" name="Imagen 1510">
          <a:extLst>
            <a:ext uri="{FF2B5EF4-FFF2-40B4-BE49-F238E27FC236}">
              <a16:creationId xmlns:a16="http://schemas.microsoft.com/office/drawing/2014/main" id="{00000000-0008-0000-1800-0000F7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8" name="Imagen 1511">
          <a:extLst>
            <a:ext uri="{FF2B5EF4-FFF2-40B4-BE49-F238E27FC236}">
              <a16:creationId xmlns:a16="http://schemas.microsoft.com/office/drawing/2014/main" id="{00000000-0008-0000-1800-0000F8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29" name="Imagen 1512">
          <a:extLst>
            <a:ext uri="{FF2B5EF4-FFF2-40B4-BE49-F238E27FC236}">
              <a16:creationId xmlns:a16="http://schemas.microsoft.com/office/drawing/2014/main" id="{00000000-0008-0000-1800-0000F9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0" name="Imagen 1513">
          <a:extLst>
            <a:ext uri="{FF2B5EF4-FFF2-40B4-BE49-F238E27FC236}">
              <a16:creationId xmlns:a16="http://schemas.microsoft.com/office/drawing/2014/main" id="{00000000-0008-0000-1800-0000FA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1" name="Imagen 1514">
          <a:extLst>
            <a:ext uri="{FF2B5EF4-FFF2-40B4-BE49-F238E27FC236}">
              <a16:creationId xmlns:a16="http://schemas.microsoft.com/office/drawing/2014/main" id="{00000000-0008-0000-1800-0000FB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2" name="Imagen 1515">
          <a:extLst>
            <a:ext uri="{FF2B5EF4-FFF2-40B4-BE49-F238E27FC236}">
              <a16:creationId xmlns:a16="http://schemas.microsoft.com/office/drawing/2014/main" id="{00000000-0008-0000-1800-0000FC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3" name="Imagen 1516">
          <a:extLst>
            <a:ext uri="{FF2B5EF4-FFF2-40B4-BE49-F238E27FC236}">
              <a16:creationId xmlns:a16="http://schemas.microsoft.com/office/drawing/2014/main" id="{00000000-0008-0000-1800-0000FD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4" name="Imagen 1517">
          <a:extLst>
            <a:ext uri="{FF2B5EF4-FFF2-40B4-BE49-F238E27FC236}">
              <a16:creationId xmlns:a16="http://schemas.microsoft.com/office/drawing/2014/main" id="{00000000-0008-0000-1800-0000FE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5" name="Imagen 1518">
          <a:extLst>
            <a:ext uri="{FF2B5EF4-FFF2-40B4-BE49-F238E27FC236}">
              <a16:creationId xmlns:a16="http://schemas.microsoft.com/office/drawing/2014/main" id="{00000000-0008-0000-1800-0000FF05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6" name="Imagen 1519">
          <a:extLst>
            <a:ext uri="{FF2B5EF4-FFF2-40B4-BE49-F238E27FC236}">
              <a16:creationId xmlns:a16="http://schemas.microsoft.com/office/drawing/2014/main" id="{00000000-0008-0000-1800-00000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7" name="Imagen 1520">
          <a:extLst>
            <a:ext uri="{FF2B5EF4-FFF2-40B4-BE49-F238E27FC236}">
              <a16:creationId xmlns:a16="http://schemas.microsoft.com/office/drawing/2014/main" id="{00000000-0008-0000-1800-00000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8" name="Imagen 1521">
          <a:extLst>
            <a:ext uri="{FF2B5EF4-FFF2-40B4-BE49-F238E27FC236}">
              <a16:creationId xmlns:a16="http://schemas.microsoft.com/office/drawing/2014/main" id="{00000000-0008-0000-1800-00000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39" name="Imagen 1522">
          <a:extLst>
            <a:ext uri="{FF2B5EF4-FFF2-40B4-BE49-F238E27FC236}">
              <a16:creationId xmlns:a16="http://schemas.microsoft.com/office/drawing/2014/main" id="{00000000-0008-0000-1800-00000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0" name="Imagen 1523">
          <a:extLst>
            <a:ext uri="{FF2B5EF4-FFF2-40B4-BE49-F238E27FC236}">
              <a16:creationId xmlns:a16="http://schemas.microsoft.com/office/drawing/2014/main" id="{00000000-0008-0000-1800-00000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1" name="Imagen 1524">
          <a:extLst>
            <a:ext uri="{FF2B5EF4-FFF2-40B4-BE49-F238E27FC236}">
              <a16:creationId xmlns:a16="http://schemas.microsoft.com/office/drawing/2014/main" id="{00000000-0008-0000-1800-00000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2" name="Imagen 1525">
          <a:extLst>
            <a:ext uri="{FF2B5EF4-FFF2-40B4-BE49-F238E27FC236}">
              <a16:creationId xmlns:a16="http://schemas.microsoft.com/office/drawing/2014/main" id="{00000000-0008-0000-1800-00000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3" name="Imagen 1526">
          <a:extLst>
            <a:ext uri="{FF2B5EF4-FFF2-40B4-BE49-F238E27FC236}">
              <a16:creationId xmlns:a16="http://schemas.microsoft.com/office/drawing/2014/main" id="{00000000-0008-0000-1800-00000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4" name="Imagen 1527">
          <a:extLst>
            <a:ext uri="{FF2B5EF4-FFF2-40B4-BE49-F238E27FC236}">
              <a16:creationId xmlns:a16="http://schemas.microsoft.com/office/drawing/2014/main" id="{00000000-0008-0000-1800-00000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5" name="Imagen 1528">
          <a:extLst>
            <a:ext uri="{FF2B5EF4-FFF2-40B4-BE49-F238E27FC236}">
              <a16:creationId xmlns:a16="http://schemas.microsoft.com/office/drawing/2014/main" id="{00000000-0008-0000-1800-00000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6" name="Imagen 1529">
          <a:extLst>
            <a:ext uri="{FF2B5EF4-FFF2-40B4-BE49-F238E27FC236}">
              <a16:creationId xmlns:a16="http://schemas.microsoft.com/office/drawing/2014/main" id="{00000000-0008-0000-1800-00000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7" name="Imagen 1530">
          <a:extLst>
            <a:ext uri="{FF2B5EF4-FFF2-40B4-BE49-F238E27FC236}">
              <a16:creationId xmlns:a16="http://schemas.microsoft.com/office/drawing/2014/main" id="{00000000-0008-0000-1800-00000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8" name="Imagen 1531">
          <a:extLst>
            <a:ext uri="{FF2B5EF4-FFF2-40B4-BE49-F238E27FC236}">
              <a16:creationId xmlns:a16="http://schemas.microsoft.com/office/drawing/2014/main" id="{00000000-0008-0000-1800-00000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49" name="Imagen 1532">
          <a:extLst>
            <a:ext uri="{FF2B5EF4-FFF2-40B4-BE49-F238E27FC236}">
              <a16:creationId xmlns:a16="http://schemas.microsoft.com/office/drawing/2014/main" id="{00000000-0008-0000-1800-00000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0" name="Imagen 1533">
          <a:extLst>
            <a:ext uri="{FF2B5EF4-FFF2-40B4-BE49-F238E27FC236}">
              <a16:creationId xmlns:a16="http://schemas.microsoft.com/office/drawing/2014/main" id="{00000000-0008-0000-1800-00000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1" name="Imagen 1534">
          <a:extLst>
            <a:ext uri="{FF2B5EF4-FFF2-40B4-BE49-F238E27FC236}">
              <a16:creationId xmlns:a16="http://schemas.microsoft.com/office/drawing/2014/main" id="{00000000-0008-0000-1800-00000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2" name="Imagen 1535">
          <a:extLst>
            <a:ext uri="{FF2B5EF4-FFF2-40B4-BE49-F238E27FC236}">
              <a16:creationId xmlns:a16="http://schemas.microsoft.com/office/drawing/2014/main" id="{00000000-0008-0000-1800-00001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3" name="Imagen 1536">
          <a:extLst>
            <a:ext uri="{FF2B5EF4-FFF2-40B4-BE49-F238E27FC236}">
              <a16:creationId xmlns:a16="http://schemas.microsoft.com/office/drawing/2014/main" id="{00000000-0008-0000-1800-00001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4" name="Imagen 1537">
          <a:extLst>
            <a:ext uri="{FF2B5EF4-FFF2-40B4-BE49-F238E27FC236}">
              <a16:creationId xmlns:a16="http://schemas.microsoft.com/office/drawing/2014/main" id="{00000000-0008-0000-1800-00001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5" name="Imagen 1538">
          <a:extLst>
            <a:ext uri="{FF2B5EF4-FFF2-40B4-BE49-F238E27FC236}">
              <a16:creationId xmlns:a16="http://schemas.microsoft.com/office/drawing/2014/main" id="{00000000-0008-0000-1800-00001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6" name="Imagen 1539">
          <a:extLst>
            <a:ext uri="{FF2B5EF4-FFF2-40B4-BE49-F238E27FC236}">
              <a16:creationId xmlns:a16="http://schemas.microsoft.com/office/drawing/2014/main" id="{00000000-0008-0000-1800-00001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7" name="Imagen 1540">
          <a:extLst>
            <a:ext uri="{FF2B5EF4-FFF2-40B4-BE49-F238E27FC236}">
              <a16:creationId xmlns:a16="http://schemas.microsoft.com/office/drawing/2014/main" id="{00000000-0008-0000-1800-00001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8" name="Imagen 1541">
          <a:extLst>
            <a:ext uri="{FF2B5EF4-FFF2-40B4-BE49-F238E27FC236}">
              <a16:creationId xmlns:a16="http://schemas.microsoft.com/office/drawing/2014/main" id="{00000000-0008-0000-1800-00001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59" name="Imagen 1542">
          <a:extLst>
            <a:ext uri="{FF2B5EF4-FFF2-40B4-BE49-F238E27FC236}">
              <a16:creationId xmlns:a16="http://schemas.microsoft.com/office/drawing/2014/main" id="{00000000-0008-0000-1800-00001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0" name="Imagen 1543">
          <a:extLst>
            <a:ext uri="{FF2B5EF4-FFF2-40B4-BE49-F238E27FC236}">
              <a16:creationId xmlns:a16="http://schemas.microsoft.com/office/drawing/2014/main" id="{00000000-0008-0000-1800-00001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1" name="Imagen 1544">
          <a:extLst>
            <a:ext uri="{FF2B5EF4-FFF2-40B4-BE49-F238E27FC236}">
              <a16:creationId xmlns:a16="http://schemas.microsoft.com/office/drawing/2014/main" id="{00000000-0008-0000-1800-00001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2" name="Imagen 1545">
          <a:extLst>
            <a:ext uri="{FF2B5EF4-FFF2-40B4-BE49-F238E27FC236}">
              <a16:creationId xmlns:a16="http://schemas.microsoft.com/office/drawing/2014/main" id="{00000000-0008-0000-1800-00001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3" name="Imagen 1546">
          <a:extLst>
            <a:ext uri="{FF2B5EF4-FFF2-40B4-BE49-F238E27FC236}">
              <a16:creationId xmlns:a16="http://schemas.microsoft.com/office/drawing/2014/main" id="{00000000-0008-0000-1800-00001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4" name="Imagen 1547">
          <a:extLst>
            <a:ext uri="{FF2B5EF4-FFF2-40B4-BE49-F238E27FC236}">
              <a16:creationId xmlns:a16="http://schemas.microsoft.com/office/drawing/2014/main" id="{00000000-0008-0000-1800-00001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5" name="Imagen 1548">
          <a:extLst>
            <a:ext uri="{FF2B5EF4-FFF2-40B4-BE49-F238E27FC236}">
              <a16:creationId xmlns:a16="http://schemas.microsoft.com/office/drawing/2014/main" id="{00000000-0008-0000-1800-00001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6" name="Imagen 1549">
          <a:extLst>
            <a:ext uri="{FF2B5EF4-FFF2-40B4-BE49-F238E27FC236}">
              <a16:creationId xmlns:a16="http://schemas.microsoft.com/office/drawing/2014/main" id="{00000000-0008-0000-1800-00001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7" name="Imagen 1550">
          <a:extLst>
            <a:ext uri="{FF2B5EF4-FFF2-40B4-BE49-F238E27FC236}">
              <a16:creationId xmlns:a16="http://schemas.microsoft.com/office/drawing/2014/main" id="{00000000-0008-0000-1800-00001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8" name="Imagen 1551">
          <a:extLst>
            <a:ext uri="{FF2B5EF4-FFF2-40B4-BE49-F238E27FC236}">
              <a16:creationId xmlns:a16="http://schemas.microsoft.com/office/drawing/2014/main" id="{00000000-0008-0000-1800-00002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69" name="Imagen 1552">
          <a:extLst>
            <a:ext uri="{FF2B5EF4-FFF2-40B4-BE49-F238E27FC236}">
              <a16:creationId xmlns:a16="http://schemas.microsoft.com/office/drawing/2014/main" id="{00000000-0008-0000-1800-00002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0" name="Imagen 1553">
          <a:extLst>
            <a:ext uri="{FF2B5EF4-FFF2-40B4-BE49-F238E27FC236}">
              <a16:creationId xmlns:a16="http://schemas.microsoft.com/office/drawing/2014/main" id="{00000000-0008-0000-1800-00002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1" name="Imagen 1554">
          <a:extLst>
            <a:ext uri="{FF2B5EF4-FFF2-40B4-BE49-F238E27FC236}">
              <a16:creationId xmlns:a16="http://schemas.microsoft.com/office/drawing/2014/main" id="{00000000-0008-0000-1800-00002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2" name="Imagen 1555">
          <a:extLst>
            <a:ext uri="{FF2B5EF4-FFF2-40B4-BE49-F238E27FC236}">
              <a16:creationId xmlns:a16="http://schemas.microsoft.com/office/drawing/2014/main" id="{00000000-0008-0000-1800-00002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3" name="Imagen 1556">
          <a:extLst>
            <a:ext uri="{FF2B5EF4-FFF2-40B4-BE49-F238E27FC236}">
              <a16:creationId xmlns:a16="http://schemas.microsoft.com/office/drawing/2014/main" id="{00000000-0008-0000-1800-00002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4" name="Imagen 1557">
          <a:extLst>
            <a:ext uri="{FF2B5EF4-FFF2-40B4-BE49-F238E27FC236}">
              <a16:creationId xmlns:a16="http://schemas.microsoft.com/office/drawing/2014/main" id="{00000000-0008-0000-1800-00002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5" name="Imagen 1558">
          <a:extLst>
            <a:ext uri="{FF2B5EF4-FFF2-40B4-BE49-F238E27FC236}">
              <a16:creationId xmlns:a16="http://schemas.microsoft.com/office/drawing/2014/main" id="{00000000-0008-0000-1800-00002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6" name="Imagen 1559">
          <a:extLst>
            <a:ext uri="{FF2B5EF4-FFF2-40B4-BE49-F238E27FC236}">
              <a16:creationId xmlns:a16="http://schemas.microsoft.com/office/drawing/2014/main" id="{00000000-0008-0000-1800-00002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7" name="Imagen 1560">
          <a:extLst>
            <a:ext uri="{FF2B5EF4-FFF2-40B4-BE49-F238E27FC236}">
              <a16:creationId xmlns:a16="http://schemas.microsoft.com/office/drawing/2014/main" id="{00000000-0008-0000-1800-00002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8" name="Imagen 1561">
          <a:extLst>
            <a:ext uri="{FF2B5EF4-FFF2-40B4-BE49-F238E27FC236}">
              <a16:creationId xmlns:a16="http://schemas.microsoft.com/office/drawing/2014/main" id="{00000000-0008-0000-1800-00002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79" name="Imagen 1562">
          <a:extLst>
            <a:ext uri="{FF2B5EF4-FFF2-40B4-BE49-F238E27FC236}">
              <a16:creationId xmlns:a16="http://schemas.microsoft.com/office/drawing/2014/main" id="{00000000-0008-0000-1800-00002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0" name="Imagen 1563">
          <a:extLst>
            <a:ext uri="{FF2B5EF4-FFF2-40B4-BE49-F238E27FC236}">
              <a16:creationId xmlns:a16="http://schemas.microsoft.com/office/drawing/2014/main" id="{00000000-0008-0000-1800-00002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1" name="Imagen 1564">
          <a:extLst>
            <a:ext uri="{FF2B5EF4-FFF2-40B4-BE49-F238E27FC236}">
              <a16:creationId xmlns:a16="http://schemas.microsoft.com/office/drawing/2014/main" id="{00000000-0008-0000-1800-00002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2" name="Imagen 1565">
          <a:extLst>
            <a:ext uri="{FF2B5EF4-FFF2-40B4-BE49-F238E27FC236}">
              <a16:creationId xmlns:a16="http://schemas.microsoft.com/office/drawing/2014/main" id="{00000000-0008-0000-1800-00002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3" name="Imagen 1566">
          <a:extLst>
            <a:ext uri="{FF2B5EF4-FFF2-40B4-BE49-F238E27FC236}">
              <a16:creationId xmlns:a16="http://schemas.microsoft.com/office/drawing/2014/main" id="{00000000-0008-0000-1800-00002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4" name="Imagen 1567">
          <a:extLst>
            <a:ext uri="{FF2B5EF4-FFF2-40B4-BE49-F238E27FC236}">
              <a16:creationId xmlns:a16="http://schemas.microsoft.com/office/drawing/2014/main" id="{00000000-0008-0000-1800-00003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5" name="Imagen 1568">
          <a:extLst>
            <a:ext uri="{FF2B5EF4-FFF2-40B4-BE49-F238E27FC236}">
              <a16:creationId xmlns:a16="http://schemas.microsoft.com/office/drawing/2014/main" id="{00000000-0008-0000-1800-00003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6" name="Imagen 1569">
          <a:extLst>
            <a:ext uri="{FF2B5EF4-FFF2-40B4-BE49-F238E27FC236}">
              <a16:creationId xmlns:a16="http://schemas.microsoft.com/office/drawing/2014/main" id="{00000000-0008-0000-1800-00003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7" name="Imagen 1570">
          <a:extLst>
            <a:ext uri="{FF2B5EF4-FFF2-40B4-BE49-F238E27FC236}">
              <a16:creationId xmlns:a16="http://schemas.microsoft.com/office/drawing/2014/main" id="{00000000-0008-0000-1800-00003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8" name="Imagen 1571">
          <a:extLst>
            <a:ext uri="{FF2B5EF4-FFF2-40B4-BE49-F238E27FC236}">
              <a16:creationId xmlns:a16="http://schemas.microsoft.com/office/drawing/2014/main" id="{00000000-0008-0000-1800-00003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89" name="Imagen 1572">
          <a:extLst>
            <a:ext uri="{FF2B5EF4-FFF2-40B4-BE49-F238E27FC236}">
              <a16:creationId xmlns:a16="http://schemas.microsoft.com/office/drawing/2014/main" id="{00000000-0008-0000-1800-00003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0" name="Imagen 1573">
          <a:extLst>
            <a:ext uri="{FF2B5EF4-FFF2-40B4-BE49-F238E27FC236}">
              <a16:creationId xmlns:a16="http://schemas.microsoft.com/office/drawing/2014/main" id="{00000000-0008-0000-1800-00003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1" name="Imagen 1574">
          <a:extLst>
            <a:ext uri="{FF2B5EF4-FFF2-40B4-BE49-F238E27FC236}">
              <a16:creationId xmlns:a16="http://schemas.microsoft.com/office/drawing/2014/main" id="{00000000-0008-0000-1800-00003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2" name="Imagen 1575">
          <a:extLst>
            <a:ext uri="{FF2B5EF4-FFF2-40B4-BE49-F238E27FC236}">
              <a16:creationId xmlns:a16="http://schemas.microsoft.com/office/drawing/2014/main" id="{00000000-0008-0000-1800-00003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3" name="Imagen 1576">
          <a:extLst>
            <a:ext uri="{FF2B5EF4-FFF2-40B4-BE49-F238E27FC236}">
              <a16:creationId xmlns:a16="http://schemas.microsoft.com/office/drawing/2014/main" id="{00000000-0008-0000-1800-00003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4" name="Imagen 1577">
          <a:extLst>
            <a:ext uri="{FF2B5EF4-FFF2-40B4-BE49-F238E27FC236}">
              <a16:creationId xmlns:a16="http://schemas.microsoft.com/office/drawing/2014/main" id="{00000000-0008-0000-1800-00003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5" name="Imagen 1578">
          <a:extLst>
            <a:ext uri="{FF2B5EF4-FFF2-40B4-BE49-F238E27FC236}">
              <a16:creationId xmlns:a16="http://schemas.microsoft.com/office/drawing/2014/main" id="{00000000-0008-0000-1800-00003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6" name="Imagen 1579">
          <a:extLst>
            <a:ext uri="{FF2B5EF4-FFF2-40B4-BE49-F238E27FC236}">
              <a16:creationId xmlns:a16="http://schemas.microsoft.com/office/drawing/2014/main" id="{00000000-0008-0000-1800-00003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7" name="Imagen 1580">
          <a:extLst>
            <a:ext uri="{FF2B5EF4-FFF2-40B4-BE49-F238E27FC236}">
              <a16:creationId xmlns:a16="http://schemas.microsoft.com/office/drawing/2014/main" id="{00000000-0008-0000-1800-00003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8" name="Imagen 1581">
          <a:extLst>
            <a:ext uri="{FF2B5EF4-FFF2-40B4-BE49-F238E27FC236}">
              <a16:creationId xmlns:a16="http://schemas.microsoft.com/office/drawing/2014/main" id="{00000000-0008-0000-1800-00003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599" name="Imagen 1582">
          <a:extLst>
            <a:ext uri="{FF2B5EF4-FFF2-40B4-BE49-F238E27FC236}">
              <a16:creationId xmlns:a16="http://schemas.microsoft.com/office/drawing/2014/main" id="{00000000-0008-0000-1800-00003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0" name="Imagen 1583">
          <a:extLst>
            <a:ext uri="{FF2B5EF4-FFF2-40B4-BE49-F238E27FC236}">
              <a16:creationId xmlns:a16="http://schemas.microsoft.com/office/drawing/2014/main" id="{00000000-0008-0000-1800-00004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1" name="Imagen 1584">
          <a:extLst>
            <a:ext uri="{FF2B5EF4-FFF2-40B4-BE49-F238E27FC236}">
              <a16:creationId xmlns:a16="http://schemas.microsoft.com/office/drawing/2014/main" id="{00000000-0008-0000-1800-00004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2" name="Imagen 1585">
          <a:extLst>
            <a:ext uri="{FF2B5EF4-FFF2-40B4-BE49-F238E27FC236}">
              <a16:creationId xmlns:a16="http://schemas.microsoft.com/office/drawing/2014/main" id="{00000000-0008-0000-1800-00004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3" name="Imagen 1586">
          <a:extLst>
            <a:ext uri="{FF2B5EF4-FFF2-40B4-BE49-F238E27FC236}">
              <a16:creationId xmlns:a16="http://schemas.microsoft.com/office/drawing/2014/main" id="{00000000-0008-0000-1800-00004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4" name="Imagen 1587">
          <a:extLst>
            <a:ext uri="{FF2B5EF4-FFF2-40B4-BE49-F238E27FC236}">
              <a16:creationId xmlns:a16="http://schemas.microsoft.com/office/drawing/2014/main" id="{00000000-0008-0000-1800-00004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5" name="Imagen 1588">
          <a:extLst>
            <a:ext uri="{FF2B5EF4-FFF2-40B4-BE49-F238E27FC236}">
              <a16:creationId xmlns:a16="http://schemas.microsoft.com/office/drawing/2014/main" id="{00000000-0008-0000-1800-00004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6" name="Imagen 1589">
          <a:extLst>
            <a:ext uri="{FF2B5EF4-FFF2-40B4-BE49-F238E27FC236}">
              <a16:creationId xmlns:a16="http://schemas.microsoft.com/office/drawing/2014/main" id="{00000000-0008-0000-1800-00004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7" name="Imagen 1590">
          <a:extLst>
            <a:ext uri="{FF2B5EF4-FFF2-40B4-BE49-F238E27FC236}">
              <a16:creationId xmlns:a16="http://schemas.microsoft.com/office/drawing/2014/main" id="{00000000-0008-0000-1800-00004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8" name="Imagen 1591">
          <a:extLst>
            <a:ext uri="{FF2B5EF4-FFF2-40B4-BE49-F238E27FC236}">
              <a16:creationId xmlns:a16="http://schemas.microsoft.com/office/drawing/2014/main" id="{00000000-0008-0000-1800-00004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09" name="Imagen 1592">
          <a:extLst>
            <a:ext uri="{FF2B5EF4-FFF2-40B4-BE49-F238E27FC236}">
              <a16:creationId xmlns:a16="http://schemas.microsoft.com/office/drawing/2014/main" id="{00000000-0008-0000-1800-00004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0" name="Imagen 1593">
          <a:extLst>
            <a:ext uri="{FF2B5EF4-FFF2-40B4-BE49-F238E27FC236}">
              <a16:creationId xmlns:a16="http://schemas.microsoft.com/office/drawing/2014/main" id="{00000000-0008-0000-1800-00004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1" name="Imagen 1594">
          <a:extLst>
            <a:ext uri="{FF2B5EF4-FFF2-40B4-BE49-F238E27FC236}">
              <a16:creationId xmlns:a16="http://schemas.microsoft.com/office/drawing/2014/main" id="{00000000-0008-0000-1800-00004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2" name="Imagen 1595">
          <a:extLst>
            <a:ext uri="{FF2B5EF4-FFF2-40B4-BE49-F238E27FC236}">
              <a16:creationId xmlns:a16="http://schemas.microsoft.com/office/drawing/2014/main" id="{00000000-0008-0000-1800-00004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3" name="Imagen 1596">
          <a:extLst>
            <a:ext uri="{FF2B5EF4-FFF2-40B4-BE49-F238E27FC236}">
              <a16:creationId xmlns:a16="http://schemas.microsoft.com/office/drawing/2014/main" id="{00000000-0008-0000-1800-00004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4" name="Imagen 1597">
          <a:extLst>
            <a:ext uri="{FF2B5EF4-FFF2-40B4-BE49-F238E27FC236}">
              <a16:creationId xmlns:a16="http://schemas.microsoft.com/office/drawing/2014/main" id="{00000000-0008-0000-1800-00004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5" name="Imagen 1598">
          <a:extLst>
            <a:ext uri="{FF2B5EF4-FFF2-40B4-BE49-F238E27FC236}">
              <a16:creationId xmlns:a16="http://schemas.microsoft.com/office/drawing/2014/main" id="{00000000-0008-0000-1800-00004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6" name="Imagen 1599">
          <a:extLst>
            <a:ext uri="{FF2B5EF4-FFF2-40B4-BE49-F238E27FC236}">
              <a16:creationId xmlns:a16="http://schemas.microsoft.com/office/drawing/2014/main" id="{00000000-0008-0000-1800-00005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7" name="Imagen 1600">
          <a:extLst>
            <a:ext uri="{FF2B5EF4-FFF2-40B4-BE49-F238E27FC236}">
              <a16:creationId xmlns:a16="http://schemas.microsoft.com/office/drawing/2014/main" id="{00000000-0008-0000-1800-00005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8" name="Imagen 1601">
          <a:extLst>
            <a:ext uri="{FF2B5EF4-FFF2-40B4-BE49-F238E27FC236}">
              <a16:creationId xmlns:a16="http://schemas.microsoft.com/office/drawing/2014/main" id="{00000000-0008-0000-1800-00005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19" name="Imagen 1602">
          <a:extLst>
            <a:ext uri="{FF2B5EF4-FFF2-40B4-BE49-F238E27FC236}">
              <a16:creationId xmlns:a16="http://schemas.microsoft.com/office/drawing/2014/main" id="{00000000-0008-0000-1800-00005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0" name="Imagen 1603">
          <a:extLst>
            <a:ext uri="{FF2B5EF4-FFF2-40B4-BE49-F238E27FC236}">
              <a16:creationId xmlns:a16="http://schemas.microsoft.com/office/drawing/2014/main" id="{00000000-0008-0000-1800-00005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1" name="Imagen 1604">
          <a:extLst>
            <a:ext uri="{FF2B5EF4-FFF2-40B4-BE49-F238E27FC236}">
              <a16:creationId xmlns:a16="http://schemas.microsoft.com/office/drawing/2014/main" id="{00000000-0008-0000-1800-00005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2" name="Imagen 1605">
          <a:extLst>
            <a:ext uri="{FF2B5EF4-FFF2-40B4-BE49-F238E27FC236}">
              <a16:creationId xmlns:a16="http://schemas.microsoft.com/office/drawing/2014/main" id="{00000000-0008-0000-1800-00005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3" name="Imagen 1606">
          <a:extLst>
            <a:ext uri="{FF2B5EF4-FFF2-40B4-BE49-F238E27FC236}">
              <a16:creationId xmlns:a16="http://schemas.microsoft.com/office/drawing/2014/main" id="{00000000-0008-0000-1800-00005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4" name="Imagen 1607">
          <a:extLst>
            <a:ext uri="{FF2B5EF4-FFF2-40B4-BE49-F238E27FC236}">
              <a16:creationId xmlns:a16="http://schemas.microsoft.com/office/drawing/2014/main" id="{00000000-0008-0000-1800-00005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5" name="Imagen 1608">
          <a:extLst>
            <a:ext uri="{FF2B5EF4-FFF2-40B4-BE49-F238E27FC236}">
              <a16:creationId xmlns:a16="http://schemas.microsoft.com/office/drawing/2014/main" id="{00000000-0008-0000-1800-00005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6" name="Imagen 1609">
          <a:extLst>
            <a:ext uri="{FF2B5EF4-FFF2-40B4-BE49-F238E27FC236}">
              <a16:creationId xmlns:a16="http://schemas.microsoft.com/office/drawing/2014/main" id="{00000000-0008-0000-1800-00005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7" name="Imagen 1610">
          <a:extLst>
            <a:ext uri="{FF2B5EF4-FFF2-40B4-BE49-F238E27FC236}">
              <a16:creationId xmlns:a16="http://schemas.microsoft.com/office/drawing/2014/main" id="{00000000-0008-0000-1800-00005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8" name="Imagen 1611">
          <a:extLst>
            <a:ext uri="{FF2B5EF4-FFF2-40B4-BE49-F238E27FC236}">
              <a16:creationId xmlns:a16="http://schemas.microsoft.com/office/drawing/2014/main" id="{00000000-0008-0000-1800-00005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29" name="Imagen 1612">
          <a:extLst>
            <a:ext uri="{FF2B5EF4-FFF2-40B4-BE49-F238E27FC236}">
              <a16:creationId xmlns:a16="http://schemas.microsoft.com/office/drawing/2014/main" id="{00000000-0008-0000-1800-00005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0" name="Imagen 1613">
          <a:extLst>
            <a:ext uri="{FF2B5EF4-FFF2-40B4-BE49-F238E27FC236}">
              <a16:creationId xmlns:a16="http://schemas.microsoft.com/office/drawing/2014/main" id="{00000000-0008-0000-1800-00005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1" name="Imagen 1614">
          <a:extLst>
            <a:ext uri="{FF2B5EF4-FFF2-40B4-BE49-F238E27FC236}">
              <a16:creationId xmlns:a16="http://schemas.microsoft.com/office/drawing/2014/main" id="{00000000-0008-0000-1800-00005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2" name="Imagen 1615">
          <a:extLst>
            <a:ext uri="{FF2B5EF4-FFF2-40B4-BE49-F238E27FC236}">
              <a16:creationId xmlns:a16="http://schemas.microsoft.com/office/drawing/2014/main" id="{00000000-0008-0000-1800-00006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3" name="Imagen 1616">
          <a:extLst>
            <a:ext uri="{FF2B5EF4-FFF2-40B4-BE49-F238E27FC236}">
              <a16:creationId xmlns:a16="http://schemas.microsoft.com/office/drawing/2014/main" id="{00000000-0008-0000-1800-00006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4" name="Imagen 1617">
          <a:extLst>
            <a:ext uri="{FF2B5EF4-FFF2-40B4-BE49-F238E27FC236}">
              <a16:creationId xmlns:a16="http://schemas.microsoft.com/office/drawing/2014/main" id="{00000000-0008-0000-1800-00006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5" name="Imagen 1618">
          <a:extLst>
            <a:ext uri="{FF2B5EF4-FFF2-40B4-BE49-F238E27FC236}">
              <a16:creationId xmlns:a16="http://schemas.microsoft.com/office/drawing/2014/main" id="{00000000-0008-0000-1800-00006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6" name="Imagen 1619">
          <a:extLst>
            <a:ext uri="{FF2B5EF4-FFF2-40B4-BE49-F238E27FC236}">
              <a16:creationId xmlns:a16="http://schemas.microsoft.com/office/drawing/2014/main" id="{00000000-0008-0000-1800-00006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7" name="Imagen 1620">
          <a:extLst>
            <a:ext uri="{FF2B5EF4-FFF2-40B4-BE49-F238E27FC236}">
              <a16:creationId xmlns:a16="http://schemas.microsoft.com/office/drawing/2014/main" id="{00000000-0008-0000-1800-00006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8" name="Imagen 1621">
          <a:extLst>
            <a:ext uri="{FF2B5EF4-FFF2-40B4-BE49-F238E27FC236}">
              <a16:creationId xmlns:a16="http://schemas.microsoft.com/office/drawing/2014/main" id="{00000000-0008-0000-1800-00006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39" name="Imagen 1622">
          <a:extLst>
            <a:ext uri="{FF2B5EF4-FFF2-40B4-BE49-F238E27FC236}">
              <a16:creationId xmlns:a16="http://schemas.microsoft.com/office/drawing/2014/main" id="{00000000-0008-0000-1800-00006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0" name="Imagen 1623">
          <a:extLst>
            <a:ext uri="{FF2B5EF4-FFF2-40B4-BE49-F238E27FC236}">
              <a16:creationId xmlns:a16="http://schemas.microsoft.com/office/drawing/2014/main" id="{00000000-0008-0000-1800-00006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1" name="Imagen 1624">
          <a:extLst>
            <a:ext uri="{FF2B5EF4-FFF2-40B4-BE49-F238E27FC236}">
              <a16:creationId xmlns:a16="http://schemas.microsoft.com/office/drawing/2014/main" id="{00000000-0008-0000-1800-00006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2" name="Imagen 1625">
          <a:extLst>
            <a:ext uri="{FF2B5EF4-FFF2-40B4-BE49-F238E27FC236}">
              <a16:creationId xmlns:a16="http://schemas.microsoft.com/office/drawing/2014/main" id="{00000000-0008-0000-1800-00006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3" name="Imagen 1626">
          <a:extLst>
            <a:ext uri="{FF2B5EF4-FFF2-40B4-BE49-F238E27FC236}">
              <a16:creationId xmlns:a16="http://schemas.microsoft.com/office/drawing/2014/main" id="{00000000-0008-0000-1800-00006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4" name="Imagen 1627">
          <a:extLst>
            <a:ext uri="{FF2B5EF4-FFF2-40B4-BE49-F238E27FC236}">
              <a16:creationId xmlns:a16="http://schemas.microsoft.com/office/drawing/2014/main" id="{00000000-0008-0000-1800-00006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5" name="Imagen 1628">
          <a:extLst>
            <a:ext uri="{FF2B5EF4-FFF2-40B4-BE49-F238E27FC236}">
              <a16:creationId xmlns:a16="http://schemas.microsoft.com/office/drawing/2014/main" id="{00000000-0008-0000-1800-00006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6" name="Imagen 1629">
          <a:extLst>
            <a:ext uri="{FF2B5EF4-FFF2-40B4-BE49-F238E27FC236}">
              <a16:creationId xmlns:a16="http://schemas.microsoft.com/office/drawing/2014/main" id="{00000000-0008-0000-1800-00006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7" name="Imagen 1630">
          <a:extLst>
            <a:ext uri="{FF2B5EF4-FFF2-40B4-BE49-F238E27FC236}">
              <a16:creationId xmlns:a16="http://schemas.microsoft.com/office/drawing/2014/main" id="{00000000-0008-0000-1800-00006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8" name="Imagen 1631">
          <a:extLst>
            <a:ext uri="{FF2B5EF4-FFF2-40B4-BE49-F238E27FC236}">
              <a16:creationId xmlns:a16="http://schemas.microsoft.com/office/drawing/2014/main" id="{00000000-0008-0000-1800-00007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49" name="Imagen 1632">
          <a:extLst>
            <a:ext uri="{FF2B5EF4-FFF2-40B4-BE49-F238E27FC236}">
              <a16:creationId xmlns:a16="http://schemas.microsoft.com/office/drawing/2014/main" id="{00000000-0008-0000-1800-00007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0" name="Imagen 1633">
          <a:extLst>
            <a:ext uri="{FF2B5EF4-FFF2-40B4-BE49-F238E27FC236}">
              <a16:creationId xmlns:a16="http://schemas.microsoft.com/office/drawing/2014/main" id="{00000000-0008-0000-1800-00007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1" name="Imagen 1634">
          <a:extLst>
            <a:ext uri="{FF2B5EF4-FFF2-40B4-BE49-F238E27FC236}">
              <a16:creationId xmlns:a16="http://schemas.microsoft.com/office/drawing/2014/main" id="{00000000-0008-0000-1800-00007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2" name="Imagen 1635">
          <a:extLst>
            <a:ext uri="{FF2B5EF4-FFF2-40B4-BE49-F238E27FC236}">
              <a16:creationId xmlns:a16="http://schemas.microsoft.com/office/drawing/2014/main" id="{00000000-0008-0000-1800-00007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3" name="Imagen 1636">
          <a:extLst>
            <a:ext uri="{FF2B5EF4-FFF2-40B4-BE49-F238E27FC236}">
              <a16:creationId xmlns:a16="http://schemas.microsoft.com/office/drawing/2014/main" id="{00000000-0008-0000-1800-00007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4" name="Imagen 1637">
          <a:extLst>
            <a:ext uri="{FF2B5EF4-FFF2-40B4-BE49-F238E27FC236}">
              <a16:creationId xmlns:a16="http://schemas.microsoft.com/office/drawing/2014/main" id="{00000000-0008-0000-1800-00007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5" name="Imagen 1638">
          <a:extLst>
            <a:ext uri="{FF2B5EF4-FFF2-40B4-BE49-F238E27FC236}">
              <a16:creationId xmlns:a16="http://schemas.microsoft.com/office/drawing/2014/main" id="{00000000-0008-0000-1800-00007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6" name="Imagen 1639">
          <a:extLst>
            <a:ext uri="{FF2B5EF4-FFF2-40B4-BE49-F238E27FC236}">
              <a16:creationId xmlns:a16="http://schemas.microsoft.com/office/drawing/2014/main" id="{00000000-0008-0000-1800-00007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7" name="Imagen 1640">
          <a:extLst>
            <a:ext uri="{FF2B5EF4-FFF2-40B4-BE49-F238E27FC236}">
              <a16:creationId xmlns:a16="http://schemas.microsoft.com/office/drawing/2014/main" id="{00000000-0008-0000-1800-00007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8" name="Imagen 1641">
          <a:extLst>
            <a:ext uri="{FF2B5EF4-FFF2-40B4-BE49-F238E27FC236}">
              <a16:creationId xmlns:a16="http://schemas.microsoft.com/office/drawing/2014/main" id="{00000000-0008-0000-1800-00007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59" name="Imagen 1642">
          <a:extLst>
            <a:ext uri="{FF2B5EF4-FFF2-40B4-BE49-F238E27FC236}">
              <a16:creationId xmlns:a16="http://schemas.microsoft.com/office/drawing/2014/main" id="{00000000-0008-0000-1800-00007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0" name="Imagen 1643">
          <a:extLst>
            <a:ext uri="{FF2B5EF4-FFF2-40B4-BE49-F238E27FC236}">
              <a16:creationId xmlns:a16="http://schemas.microsoft.com/office/drawing/2014/main" id="{00000000-0008-0000-1800-00007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1" name="Imagen 1644">
          <a:extLst>
            <a:ext uri="{FF2B5EF4-FFF2-40B4-BE49-F238E27FC236}">
              <a16:creationId xmlns:a16="http://schemas.microsoft.com/office/drawing/2014/main" id="{00000000-0008-0000-1800-00007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2" name="Imagen 1645">
          <a:extLst>
            <a:ext uri="{FF2B5EF4-FFF2-40B4-BE49-F238E27FC236}">
              <a16:creationId xmlns:a16="http://schemas.microsoft.com/office/drawing/2014/main" id="{00000000-0008-0000-1800-00007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3" name="Imagen 1646">
          <a:extLst>
            <a:ext uri="{FF2B5EF4-FFF2-40B4-BE49-F238E27FC236}">
              <a16:creationId xmlns:a16="http://schemas.microsoft.com/office/drawing/2014/main" id="{00000000-0008-0000-1800-00007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4" name="Imagen 1647">
          <a:extLst>
            <a:ext uri="{FF2B5EF4-FFF2-40B4-BE49-F238E27FC236}">
              <a16:creationId xmlns:a16="http://schemas.microsoft.com/office/drawing/2014/main" id="{00000000-0008-0000-1800-00008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5" name="Imagen 1648">
          <a:extLst>
            <a:ext uri="{FF2B5EF4-FFF2-40B4-BE49-F238E27FC236}">
              <a16:creationId xmlns:a16="http://schemas.microsoft.com/office/drawing/2014/main" id="{00000000-0008-0000-1800-00008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6" name="Imagen 1649">
          <a:extLst>
            <a:ext uri="{FF2B5EF4-FFF2-40B4-BE49-F238E27FC236}">
              <a16:creationId xmlns:a16="http://schemas.microsoft.com/office/drawing/2014/main" id="{00000000-0008-0000-1800-00008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7" name="Imagen 1650">
          <a:extLst>
            <a:ext uri="{FF2B5EF4-FFF2-40B4-BE49-F238E27FC236}">
              <a16:creationId xmlns:a16="http://schemas.microsoft.com/office/drawing/2014/main" id="{00000000-0008-0000-1800-00008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8" name="Imagen 1651">
          <a:extLst>
            <a:ext uri="{FF2B5EF4-FFF2-40B4-BE49-F238E27FC236}">
              <a16:creationId xmlns:a16="http://schemas.microsoft.com/office/drawing/2014/main" id="{00000000-0008-0000-1800-00008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69" name="Imagen 1652">
          <a:extLst>
            <a:ext uri="{FF2B5EF4-FFF2-40B4-BE49-F238E27FC236}">
              <a16:creationId xmlns:a16="http://schemas.microsoft.com/office/drawing/2014/main" id="{00000000-0008-0000-1800-00008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0" name="Imagen 1653">
          <a:extLst>
            <a:ext uri="{FF2B5EF4-FFF2-40B4-BE49-F238E27FC236}">
              <a16:creationId xmlns:a16="http://schemas.microsoft.com/office/drawing/2014/main" id="{00000000-0008-0000-1800-00008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1" name="Imagen 1654">
          <a:extLst>
            <a:ext uri="{FF2B5EF4-FFF2-40B4-BE49-F238E27FC236}">
              <a16:creationId xmlns:a16="http://schemas.microsoft.com/office/drawing/2014/main" id="{00000000-0008-0000-1800-00008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2" name="Imagen 1655">
          <a:extLst>
            <a:ext uri="{FF2B5EF4-FFF2-40B4-BE49-F238E27FC236}">
              <a16:creationId xmlns:a16="http://schemas.microsoft.com/office/drawing/2014/main" id="{00000000-0008-0000-1800-00008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3" name="Imagen 1656">
          <a:extLst>
            <a:ext uri="{FF2B5EF4-FFF2-40B4-BE49-F238E27FC236}">
              <a16:creationId xmlns:a16="http://schemas.microsoft.com/office/drawing/2014/main" id="{00000000-0008-0000-1800-00008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4" name="Imagen 1657">
          <a:extLst>
            <a:ext uri="{FF2B5EF4-FFF2-40B4-BE49-F238E27FC236}">
              <a16:creationId xmlns:a16="http://schemas.microsoft.com/office/drawing/2014/main" id="{00000000-0008-0000-1800-00008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5" name="Imagen 1658">
          <a:extLst>
            <a:ext uri="{FF2B5EF4-FFF2-40B4-BE49-F238E27FC236}">
              <a16:creationId xmlns:a16="http://schemas.microsoft.com/office/drawing/2014/main" id="{00000000-0008-0000-1800-00008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6" name="Imagen 1659">
          <a:extLst>
            <a:ext uri="{FF2B5EF4-FFF2-40B4-BE49-F238E27FC236}">
              <a16:creationId xmlns:a16="http://schemas.microsoft.com/office/drawing/2014/main" id="{00000000-0008-0000-1800-00008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7" name="Imagen 1660">
          <a:extLst>
            <a:ext uri="{FF2B5EF4-FFF2-40B4-BE49-F238E27FC236}">
              <a16:creationId xmlns:a16="http://schemas.microsoft.com/office/drawing/2014/main" id="{00000000-0008-0000-1800-00008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8" name="Imagen 1661">
          <a:extLst>
            <a:ext uri="{FF2B5EF4-FFF2-40B4-BE49-F238E27FC236}">
              <a16:creationId xmlns:a16="http://schemas.microsoft.com/office/drawing/2014/main" id="{00000000-0008-0000-1800-00008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79" name="Imagen 1662">
          <a:extLst>
            <a:ext uri="{FF2B5EF4-FFF2-40B4-BE49-F238E27FC236}">
              <a16:creationId xmlns:a16="http://schemas.microsoft.com/office/drawing/2014/main" id="{00000000-0008-0000-1800-00008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0" name="Imagen 1663">
          <a:extLst>
            <a:ext uri="{FF2B5EF4-FFF2-40B4-BE49-F238E27FC236}">
              <a16:creationId xmlns:a16="http://schemas.microsoft.com/office/drawing/2014/main" id="{00000000-0008-0000-1800-00009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1" name="Imagen 1664">
          <a:extLst>
            <a:ext uri="{FF2B5EF4-FFF2-40B4-BE49-F238E27FC236}">
              <a16:creationId xmlns:a16="http://schemas.microsoft.com/office/drawing/2014/main" id="{00000000-0008-0000-1800-00009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2" name="Imagen 1665">
          <a:extLst>
            <a:ext uri="{FF2B5EF4-FFF2-40B4-BE49-F238E27FC236}">
              <a16:creationId xmlns:a16="http://schemas.microsoft.com/office/drawing/2014/main" id="{00000000-0008-0000-1800-00009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3" name="Imagen 1666">
          <a:extLst>
            <a:ext uri="{FF2B5EF4-FFF2-40B4-BE49-F238E27FC236}">
              <a16:creationId xmlns:a16="http://schemas.microsoft.com/office/drawing/2014/main" id="{00000000-0008-0000-1800-00009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4" name="Imagen 1667">
          <a:extLst>
            <a:ext uri="{FF2B5EF4-FFF2-40B4-BE49-F238E27FC236}">
              <a16:creationId xmlns:a16="http://schemas.microsoft.com/office/drawing/2014/main" id="{00000000-0008-0000-1800-00009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5" name="Imagen 1668">
          <a:extLst>
            <a:ext uri="{FF2B5EF4-FFF2-40B4-BE49-F238E27FC236}">
              <a16:creationId xmlns:a16="http://schemas.microsoft.com/office/drawing/2014/main" id="{00000000-0008-0000-1800-00009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6" name="Imagen 1669">
          <a:extLst>
            <a:ext uri="{FF2B5EF4-FFF2-40B4-BE49-F238E27FC236}">
              <a16:creationId xmlns:a16="http://schemas.microsoft.com/office/drawing/2014/main" id="{00000000-0008-0000-1800-00009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7" name="Imagen 1670">
          <a:extLst>
            <a:ext uri="{FF2B5EF4-FFF2-40B4-BE49-F238E27FC236}">
              <a16:creationId xmlns:a16="http://schemas.microsoft.com/office/drawing/2014/main" id="{00000000-0008-0000-1800-00009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8" name="Imagen 1671">
          <a:extLst>
            <a:ext uri="{FF2B5EF4-FFF2-40B4-BE49-F238E27FC236}">
              <a16:creationId xmlns:a16="http://schemas.microsoft.com/office/drawing/2014/main" id="{00000000-0008-0000-1800-00009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89" name="Imagen 1672">
          <a:extLst>
            <a:ext uri="{FF2B5EF4-FFF2-40B4-BE49-F238E27FC236}">
              <a16:creationId xmlns:a16="http://schemas.microsoft.com/office/drawing/2014/main" id="{00000000-0008-0000-1800-00009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0" name="Imagen 1673">
          <a:extLst>
            <a:ext uri="{FF2B5EF4-FFF2-40B4-BE49-F238E27FC236}">
              <a16:creationId xmlns:a16="http://schemas.microsoft.com/office/drawing/2014/main" id="{00000000-0008-0000-1800-00009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1" name="Imagen 1674">
          <a:extLst>
            <a:ext uri="{FF2B5EF4-FFF2-40B4-BE49-F238E27FC236}">
              <a16:creationId xmlns:a16="http://schemas.microsoft.com/office/drawing/2014/main" id="{00000000-0008-0000-1800-00009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2" name="Imagen 1675">
          <a:extLst>
            <a:ext uri="{FF2B5EF4-FFF2-40B4-BE49-F238E27FC236}">
              <a16:creationId xmlns:a16="http://schemas.microsoft.com/office/drawing/2014/main" id="{00000000-0008-0000-1800-00009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3" name="Imagen 1676">
          <a:extLst>
            <a:ext uri="{FF2B5EF4-FFF2-40B4-BE49-F238E27FC236}">
              <a16:creationId xmlns:a16="http://schemas.microsoft.com/office/drawing/2014/main" id="{00000000-0008-0000-1800-00009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4" name="Imagen 1677">
          <a:extLst>
            <a:ext uri="{FF2B5EF4-FFF2-40B4-BE49-F238E27FC236}">
              <a16:creationId xmlns:a16="http://schemas.microsoft.com/office/drawing/2014/main" id="{00000000-0008-0000-1800-00009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5" name="Imagen 1678">
          <a:extLst>
            <a:ext uri="{FF2B5EF4-FFF2-40B4-BE49-F238E27FC236}">
              <a16:creationId xmlns:a16="http://schemas.microsoft.com/office/drawing/2014/main" id="{00000000-0008-0000-1800-00009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6" name="Imagen 1679">
          <a:extLst>
            <a:ext uri="{FF2B5EF4-FFF2-40B4-BE49-F238E27FC236}">
              <a16:creationId xmlns:a16="http://schemas.microsoft.com/office/drawing/2014/main" id="{00000000-0008-0000-1800-0000A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7" name="Imagen 1680">
          <a:extLst>
            <a:ext uri="{FF2B5EF4-FFF2-40B4-BE49-F238E27FC236}">
              <a16:creationId xmlns:a16="http://schemas.microsoft.com/office/drawing/2014/main" id="{00000000-0008-0000-1800-0000A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8" name="Imagen 1681">
          <a:extLst>
            <a:ext uri="{FF2B5EF4-FFF2-40B4-BE49-F238E27FC236}">
              <a16:creationId xmlns:a16="http://schemas.microsoft.com/office/drawing/2014/main" id="{00000000-0008-0000-1800-0000A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699" name="Imagen 1682">
          <a:extLst>
            <a:ext uri="{FF2B5EF4-FFF2-40B4-BE49-F238E27FC236}">
              <a16:creationId xmlns:a16="http://schemas.microsoft.com/office/drawing/2014/main" id="{00000000-0008-0000-1800-0000A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0" name="Imagen 1683">
          <a:extLst>
            <a:ext uri="{FF2B5EF4-FFF2-40B4-BE49-F238E27FC236}">
              <a16:creationId xmlns:a16="http://schemas.microsoft.com/office/drawing/2014/main" id="{00000000-0008-0000-1800-0000A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1" name="Imagen 1684">
          <a:extLst>
            <a:ext uri="{FF2B5EF4-FFF2-40B4-BE49-F238E27FC236}">
              <a16:creationId xmlns:a16="http://schemas.microsoft.com/office/drawing/2014/main" id="{00000000-0008-0000-1800-0000A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2" name="Imagen 1685">
          <a:extLst>
            <a:ext uri="{FF2B5EF4-FFF2-40B4-BE49-F238E27FC236}">
              <a16:creationId xmlns:a16="http://schemas.microsoft.com/office/drawing/2014/main" id="{00000000-0008-0000-1800-0000A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3" name="Imagen 1686">
          <a:extLst>
            <a:ext uri="{FF2B5EF4-FFF2-40B4-BE49-F238E27FC236}">
              <a16:creationId xmlns:a16="http://schemas.microsoft.com/office/drawing/2014/main" id="{00000000-0008-0000-1800-0000A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4" name="Imagen 1687">
          <a:extLst>
            <a:ext uri="{FF2B5EF4-FFF2-40B4-BE49-F238E27FC236}">
              <a16:creationId xmlns:a16="http://schemas.microsoft.com/office/drawing/2014/main" id="{00000000-0008-0000-1800-0000A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5" name="Imagen 1688">
          <a:extLst>
            <a:ext uri="{FF2B5EF4-FFF2-40B4-BE49-F238E27FC236}">
              <a16:creationId xmlns:a16="http://schemas.microsoft.com/office/drawing/2014/main" id="{00000000-0008-0000-1800-0000A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6" name="Imagen 1689">
          <a:extLst>
            <a:ext uri="{FF2B5EF4-FFF2-40B4-BE49-F238E27FC236}">
              <a16:creationId xmlns:a16="http://schemas.microsoft.com/office/drawing/2014/main" id="{00000000-0008-0000-1800-0000A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7" name="Imagen 1690">
          <a:extLst>
            <a:ext uri="{FF2B5EF4-FFF2-40B4-BE49-F238E27FC236}">
              <a16:creationId xmlns:a16="http://schemas.microsoft.com/office/drawing/2014/main" id="{00000000-0008-0000-1800-0000A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8" name="Imagen 1691">
          <a:extLst>
            <a:ext uri="{FF2B5EF4-FFF2-40B4-BE49-F238E27FC236}">
              <a16:creationId xmlns:a16="http://schemas.microsoft.com/office/drawing/2014/main" id="{00000000-0008-0000-1800-0000A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09" name="Imagen 1692">
          <a:extLst>
            <a:ext uri="{FF2B5EF4-FFF2-40B4-BE49-F238E27FC236}">
              <a16:creationId xmlns:a16="http://schemas.microsoft.com/office/drawing/2014/main" id="{00000000-0008-0000-1800-0000A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0" name="Imagen 1693">
          <a:extLst>
            <a:ext uri="{FF2B5EF4-FFF2-40B4-BE49-F238E27FC236}">
              <a16:creationId xmlns:a16="http://schemas.microsoft.com/office/drawing/2014/main" id="{00000000-0008-0000-1800-0000A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1" name="Imagen 1694">
          <a:extLst>
            <a:ext uri="{FF2B5EF4-FFF2-40B4-BE49-F238E27FC236}">
              <a16:creationId xmlns:a16="http://schemas.microsoft.com/office/drawing/2014/main" id="{00000000-0008-0000-1800-0000A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2" name="Imagen 1695">
          <a:extLst>
            <a:ext uri="{FF2B5EF4-FFF2-40B4-BE49-F238E27FC236}">
              <a16:creationId xmlns:a16="http://schemas.microsoft.com/office/drawing/2014/main" id="{00000000-0008-0000-1800-0000B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3" name="Imagen 1696">
          <a:extLst>
            <a:ext uri="{FF2B5EF4-FFF2-40B4-BE49-F238E27FC236}">
              <a16:creationId xmlns:a16="http://schemas.microsoft.com/office/drawing/2014/main" id="{00000000-0008-0000-1800-0000B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4" name="Imagen 1697">
          <a:extLst>
            <a:ext uri="{FF2B5EF4-FFF2-40B4-BE49-F238E27FC236}">
              <a16:creationId xmlns:a16="http://schemas.microsoft.com/office/drawing/2014/main" id="{00000000-0008-0000-1800-0000B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5" name="Imagen 1698">
          <a:extLst>
            <a:ext uri="{FF2B5EF4-FFF2-40B4-BE49-F238E27FC236}">
              <a16:creationId xmlns:a16="http://schemas.microsoft.com/office/drawing/2014/main" id="{00000000-0008-0000-1800-0000B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6" name="Imagen 1699">
          <a:extLst>
            <a:ext uri="{FF2B5EF4-FFF2-40B4-BE49-F238E27FC236}">
              <a16:creationId xmlns:a16="http://schemas.microsoft.com/office/drawing/2014/main" id="{00000000-0008-0000-1800-0000B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7" name="Imagen 1700">
          <a:extLst>
            <a:ext uri="{FF2B5EF4-FFF2-40B4-BE49-F238E27FC236}">
              <a16:creationId xmlns:a16="http://schemas.microsoft.com/office/drawing/2014/main" id="{00000000-0008-0000-1800-0000B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8" name="Imagen 1701">
          <a:extLst>
            <a:ext uri="{FF2B5EF4-FFF2-40B4-BE49-F238E27FC236}">
              <a16:creationId xmlns:a16="http://schemas.microsoft.com/office/drawing/2014/main" id="{00000000-0008-0000-1800-0000B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19" name="Imagen 1702">
          <a:extLst>
            <a:ext uri="{FF2B5EF4-FFF2-40B4-BE49-F238E27FC236}">
              <a16:creationId xmlns:a16="http://schemas.microsoft.com/office/drawing/2014/main" id="{00000000-0008-0000-1800-0000B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0" name="Imagen 1703">
          <a:extLst>
            <a:ext uri="{FF2B5EF4-FFF2-40B4-BE49-F238E27FC236}">
              <a16:creationId xmlns:a16="http://schemas.microsoft.com/office/drawing/2014/main" id="{00000000-0008-0000-1800-0000B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1" name="Imagen 1704">
          <a:extLst>
            <a:ext uri="{FF2B5EF4-FFF2-40B4-BE49-F238E27FC236}">
              <a16:creationId xmlns:a16="http://schemas.microsoft.com/office/drawing/2014/main" id="{00000000-0008-0000-1800-0000B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2" name="Imagen 1705">
          <a:extLst>
            <a:ext uri="{FF2B5EF4-FFF2-40B4-BE49-F238E27FC236}">
              <a16:creationId xmlns:a16="http://schemas.microsoft.com/office/drawing/2014/main" id="{00000000-0008-0000-1800-0000B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3" name="Imagen 1706">
          <a:extLst>
            <a:ext uri="{FF2B5EF4-FFF2-40B4-BE49-F238E27FC236}">
              <a16:creationId xmlns:a16="http://schemas.microsoft.com/office/drawing/2014/main" id="{00000000-0008-0000-1800-0000B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4" name="Imagen 1707">
          <a:extLst>
            <a:ext uri="{FF2B5EF4-FFF2-40B4-BE49-F238E27FC236}">
              <a16:creationId xmlns:a16="http://schemas.microsoft.com/office/drawing/2014/main" id="{00000000-0008-0000-1800-0000B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5" name="Imagen 1708">
          <a:extLst>
            <a:ext uri="{FF2B5EF4-FFF2-40B4-BE49-F238E27FC236}">
              <a16:creationId xmlns:a16="http://schemas.microsoft.com/office/drawing/2014/main" id="{00000000-0008-0000-1800-0000B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6" name="Imagen 1709">
          <a:extLst>
            <a:ext uri="{FF2B5EF4-FFF2-40B4-BE49-F238E27FC236}">
              <a16:creationId xmlns:a16="http://schemas.microsoft.com/office/drawing/2014/main" id="{00000000-0008-0000-1800-0000B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7" name="Imagen 1710">
          <a:extLst>
            <a:ext uri="{FF2B5EF4-FFF2-40B4-BE49-F238E27FC236}">
              <a16:creationId xmlns:a16="http://schemas.microsoft.com/office/drawing/2014/main" id="{00000000-0008-0000-1800-0000B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8" name="Imagen 1711">
          <a:extLst>
            <a:ext uri="{FF2B5EF4-FFF2-40B4-BE49-F238E27FC236}">
              <a16:creationId xmlns:a16="http://schemas.microsoft.com/office/drawing/2014/main" id="{00000000-0008-0000-1800-0000C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29" name="Imagen 1712">
          <a:extLst>
            <a:ext uri="{FF2B5EF4-FFF2-40B4-BE49-F238E27FC236}">
              <a16:creationId xmlns:a16="http://schemas.microsoft.com/office/drawing/2014/main" id="{00000000-0008-0000-1800-0000C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0" name="Imagen 1713">
          <a:extLst>
            <a:ext uri="{FF2B5EF4-FFF2-40B4-BE49-F238E27FC236}">
              <a16:creationId xmlns:a16="http://schemas.microsoft.com/office/drawing/2014/main" id="{00000000-0008-0000-1800-0000C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1" name="Imagen 1714">
          <a:extLst>
            <a:ext uri="{FF2B5EF4-FFF2-40B4-BE49-F238E27FC236}">
              <a16:creationId xmlns:a16="http://schemas.microsoft.com/office/drawing/2014/main" id="{00000000-0008-0000-1800-0000C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2" name="Imagen 1715">
          <a:extLst>
            <a:ext uri="{FF2B5EF4-FFF2-40B4-BE49-F238E27FC236}">
              <a16:creationId xmlns:a16="http://schemas.microsoft.com/office/drawing/2014/main" id="{00000000-0008-0000-1800-0000C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3" name="Imagen 1716">
          <a:extLst>
            <a:ext uri="{FF2B5EF4-FFF2-40B4-BE49-F238E27FC236}">
              <a16:creationId xmlns:a16="http://schemas.microsoft.com/office/drawing/2014/main" id="{00000000-0008-0000-1800-0000C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4" name="Imagen 1717">
          <a:extLst>
            <a:ext uri="{FF2B5EF4-FFF2-40B4-BE49-F238E27FC236}">
              <a16:creationId xmlns:a16="http://schemas.microsoft.com/office/drawing/2014/main" id="{00000000-0008-0000-1800-0000C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5" name="Imagen 1718">
          <a:extLst>
            <a:ext uri="{FF2B5EF4-FFF2-40B4-BE49-F238E27FC236}">
              <a16:creationId xmlns:a16="http://schemas.microsoft.com/office/drawing/2014/main" id="{00000000-0008-0000-1800-0000C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6" name="Imagen 1719">
          <a:extLst>
            <a:ext uri="{FF2B5EF4-FFF2-40B4-BE49-F238E27FC236}">
              <a16:creationId xmlns:a16="http://schemas.microsoft.com/office/drawing/2014/main" id="{00000000-0008-0000-1800-0000C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7" name="Imagen 1720">
          <a:extLst>
            <a:ext uri="{FF2B5EF4-FFF2-40B4-BE49-F238E27FC236}">
              <a16:creationId xmlns:a16="http://schemas.microsoft.com/office/drawing/2014/main" id="{00000000-0008-0000-1800-0000C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8" name="Imagen 1721">
          <a:extLst>
            <a:ext uri="{FF2B5EF4-FFF2-40B4-BE49-F238E27FC236}">
              <a16:creationId xmlns:a16="http://schemas.microsoft.com/office/drawing/2014/main" id="{00000000-0008-0000-1800-0000C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39" name="Imagen 1722">
          <a:extLst>
            <a:ext uri="{FF2B5EF4-FFF2-40B4-BE49-F238E27FC236}">
              <a16:creationId xmlns:a16="http://schemas.microsoft.com/office/drawing/2014/main" id="{00000000-0008-0000-1800-0000C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0" name="Imagen 1723">
          <a:extLst>
            <a:ext uri="{FF2B5EF4-FFF2-40B4-BE49-F238E27FC236}">
              <a16:creationId xmlns:a16="http://schemas.microsoft.com/office/drawing/2014/main" id="{00000000-0008-0000-1800-0000C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1" name="Imagen 1724">
          <a:extLst>
            <a:ext uri="{FF2B5EF4-FFF2-40B4-BE49-F238E27FC236}">
              <a16:creationId xmlns:a16="http://schemas.microsoft.com/office/drawing/2014/main" id="{00000000-0008-0000-1800-0000C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2" name="Imagen 1725">
          <a:extLst>
            <a:ext uri="{FF2B5EF4-FFF2-40B4-BE49-F238E27FC236}">
              <a16:creationId xmlns:a16="http://schemas.microsoft.com/office/drawing/2014/main" id="{00000000-0008-0000-1800-0000C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3" name="Imagen 1726">
          <a:extLst>
            <a:ext uri="{FF2B5EF4-FFF2-40B4-BE49-F238E27FC236}">
              <a16:creationId xmlns:a16="http://schemas.microsoft.com/office/drawing/2014/main" id="{00000000-0008-0000-1800-0000C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4" name="Imagen 1727">
          <a:extLst>
            <a:ext uri="{FF2B5EF4-FFF2-40B4-BE49-F238E27FC236}">
              <a16:creationId xmlns:a16="http://schemas.microsoft.com/office/drawing/2014/main" id="{00000000-0008-0000-1800-0000D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5" name="Imagen 1728">
          <a:extLst>
            <a:ext uri="{FF2B5EF4-FFF2-40B4-BE49-F238E27FC236}">
              <a16:creationId xmlns:a16="http://schemas.microsoft.com/office/drawing/2014/main" id="{00000000-0008-0000-1800-0000D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6" name="Imagen 1729">
          <a:extLst>
            <a:ext uri="{FF2B5EF4-FFF2-40B4-BE49-F238E27FC236}">
              <a16:creationId xmlns:a16="http://schemas.microsoft.com/office/drawing/2014/main" id="{00000000-0008-0000-1800-0000D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7" name="Imagen 1730">
          <a:extLst>
            <a:ext uri="{FF2B5EF4-FFF2-40B4-BE49-F238E27FC236}">
              <a16:creationId xmlns:a16="http://schemas.microsoft.com/office/drawing/2014/main" id="{00000000-0008-0000-1800-0000D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8" name="Imagen 1731">
          <a:extLst>
            <a:ext uri="{FF2B5EF4-FFF2-40B4-BE49-F238E27FC236}">
              <a16:creationId xmlns:a16="http://schemas.microsoft.com/office/drawing/2014/main" id="{00000000-0008-0000-1800-0000D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49" name="Imagen 1732">
          <a:extLst>
            <a:ext uri="{FF2B5EF4-FFF2-40B4-BE49-F238E27FC236}">
              <a16:creationId xmlns:a16="http://schemas.microsoft.com/office/drawing/2014/main" id="{00000000-0008-0000-1800-0000D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0" name="Imagen 1733">
          <a:extLst>
            <a:ext uri="{FF2B5EF4-FFF2-40B4-BE49-F238E27FC236}">
              <a16:creationId xmlns:a16="http://schemas.microsoft.com/office/drawing/2014/main" id="{00000000-0008-0000-1800-0000D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1" name="Imagen 1734">
          <a:extLst>
            <a:ext uri="{FF2B5EF4-FFF2-40B4-BE49-F238E27FC236}">
              <a16:creationId xmlns:a16="http://schemas.microsoft.com/office/drawing/2014/main" id="{00000000-0008-0000-1800-0000D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2" name="Imagen 1735">
          <a:extLst>
            <a:ext uri="{FF2B5EF4-FFF2-40B4-BE49-F238E27FC236}">
              <a16:creationId xmlns:a16="http://schemas.microsoft.com/office/drawing/2014/main" id="{00000000-0008-0000-1800-0000D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3" name="Imagen 1736">
          <a:extLst>
            <a:ext uri="{FF2B5EF4-FFF2-40B4-BE49-F238E27FC236}">
              <a16:creationId xmlns:a16="http://schemas.microsoft.com/office/drawing/2014/main" id="{00000000-0008-0000-1800-0000D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4" name="Imagen 1737">
          <a:extLst>
            <a:ext uri="{FF2B5EF4-FFF2-40B4-BE49-F238E27FC236}">
              <a16:creationId xmlns:a16="http://schemas.microsoft.com/office/drawing/2014/main" id="{00000000-0008-0000-1800-0000D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5" name="Imagen 1738">
          <a:extLst>
            <a:ext uri="{FF2B5EF4-FFF2-40B4-BE49-F238E27FC236}">
              <a16:creationId xmlns:a16="http://schemas.microsoft.com/office/drawing/2014/main" id="{00000000-0008-0000-1800-0000D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6" name="Imagen 1739">
          <a:extLst>
            <a:ext uri="{FF2B5EF4-FFF2-40B4-BE49-F238E27FC236}">
              <a16:creationId xmlns:a16="http://schemas.microsoft.com/office/drawing/2014/main" id="{00000000-0008-0000-1800-0000D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7" name="Imagen 1740">
          <a:extLst>
            <a:ext uri="{FF2B5EF4-FFF2-40B4-BE49-F238E27FC236}">
              <a16:creationId xmlns:a16="http://schemas.microsoft.com/office/drawing/2014/main" id="{00000000-0008-0000-1800-0000D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8" name="Imagen 1741">
          <a:extLst>
            <a:ext uri="{FF2B5EF4-FFF2-40B4-BE49-F238E27FC236}">
              <a16:creationId xmlns:a16="http://schemas.microsoft.com/office/drawing/2014/main" id="{00000000-0008-0000-1800-0000D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59" name="Imagen 1742">
          <a:extLst>
            <a:ext uri="{FF2B5EF4-FFF2-40B4-BE49-F238E27FC236}">
              <a16:creationId xmlns:a16="http://schemas.microsoft.com/office/drawing/2014/main" id="{00000000-0008-0000-1800-0000D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0" name="Imagen 1743">
          <a:extLst>
            <a:ext uri="{FF2B5EF4-FFF2-40B4-BE49-F238E27FC236}">
              <a16:creationId xmlns:a16="http://schemas.microsoft.com/office/drawing/2014/main" id="{00000000-0008-0000-1800-0000E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1" name="Imagen 1744">
          <a:extLst>
            <a:ext uri="{FF2B5EF4-FFF2-40B4-BE49-F238E27FC236}">
              <a16:creationId xmlns:a16="http://schemas.microsoft.com/office/drawing/2014/main" id="{00000000-0008-0000-1800-0000E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2" name="Imagen 1745">
          <a:extLst>
            <a:ext uri="{FF2B5EF4-FFF2-40B4-BE49-F238E27FC236}">
              <a16:creationId xmlns:a16="http://schemas.microsoft.com/office/drawing/2014/main" id="{00000000-0008-0000-1800-0000E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3" name="Imagen 1746">
          <a:extLst>
            <a:ext uri="{FF2B5EF4-FFF2-40B4-BE49-F238E27FC236}">
              <a16:creationId xmlns:a16="http://schemas.microsoft.com/office/drawing/2014/main" id="{00000000-0008-0000-1800-0000E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4" name="Imagen 1747">
          <a:extLst>
            <a:ext uri="{FF2B5EF4-FFF2-40B4-BE49-F238E27FC236}">
              <a16:creationId xmlns:a16="http://schemas.microsoft.com/office/drawing/2014/main" id="{00000000-0008-0000-1800-0000E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5" name="Imagen 1748">
          <a:extLst>
            <a:ext uri="{FF2B5EF4-FFF2-40B4-BE49-F238E27FC236}">
              <a16:creationId xmlns:a16="http://schemas.microsoft.com/office/drawing/2014/main" id="{00000000-0008-0000-1800-0000E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6" name="Imagen 1749">
          <a:extLst>
            <a:ext uri="{FF2B5EF4-FFF2-40B4-BE49-F238E27FC236}">
              <a16:creationId xmlns:a16="http://schemas.microsoft.com/office/drawing/2014/main" id="{00000000-0008-0000-1800-0000E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7" name="Imagen 1750">
          <a:extLst>
            <a:ext uri="{FF2B5EF4-FFF2-40B4-BE49-F238E27FC236}">
              <a16:creationId xmlns:a16="http://schemas.microsoft.com/office/drawing/2014/main" id="{00000000-0008-0000-1800-0000E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8" name="Imagen 1751">
          <a:extLst>
            <a:ext uri="{FF2B5EF4-FFF2-40B4-BE49-F238E27FC236}">
              <a16:creationId xmlns:a16="http://schemas.microsoft.com/office/drawing/2014/main" id="{00000000-0008-0000-1800-0000E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69" name="Imagen 1752">
          <a:extLst>
            <a:ext uri="{FF2B5EF4-FFF2-40B4-BE49-F238E27FC236}">
              <a16:creationId xmlns:a16="http://schemas.microsoft.com/office/drawing/2014/main" id="{00000000-0008-0000-1800-0000E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0" name="Imagen 1753">
          <a:extLst>
            <a:ext uri="{FF2B5EF4-FFF2-40B4-BE49-F238E27FC236}">
              <a16:creationId xmlns:a16="http://schemas.microsoft.com/office/drawing/2014/main" id="{00000000-0008-0000-1800-0000E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1" name="Imagen 1754">
          <a:extLst>
            <a:ext uri="{FF2B5EF4-FFF2-40B4-BE49-F238E27FC236}">
              <a16:creationId xmlns:a16="http://schemas.microsoft.com/office/drawing/2014/main" id="{00000000-0008-0000-1800-0000E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2" name="Imagen 1755">
          <a:extLst>
            <a:ext uri="{FF2B5EF4-FFF2-40B4-BE49-F238E27FC236}">
              <a16:creationId xmlns:a16="http://schemas.microsoft.com/office/drawing/2014/main" id="{00000000-0008-0000-1800-0000E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3" name="Imagen 1756">
          <a:extLst>
            <a:ext uri="{FF2B5EF4-FFF2-40B4-BE49-F238E27FC236}">
              <a16:creationId xmlns:a16="http://schemas.microsoft.com/office/drawing/2014/main" id="{00000000-0008-0000-1800-0000E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4" name="Imagen 1757">
          <a:extLst>
            <a:ext uri="{FF2B5EF4-FFF2-40B4-BE49-F238E27FC236}">
              <a16:creationId xmlns:a16="http://schemas.microsoft.com/office/drawing/2014/main" id="{00000000-0008-0000-1800-0000E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5" name="Imagen 1758">
          <a:extLst>
            <a:ext uri="{FF2B5EF4-FFF2-40B4-BE49-F238E27FC236}">
              <a16:creationId xmlns:a16="http://schemas.microsoft.com/office/drawing/2014/main" id="{00000000-0008-0000-1800-0000E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6" name="Imagen 1759">
          <a:extLst>
            <a:ext uri="{FF2B5EF4-FFF2-40B4-BE49-F238E27FC236}">
              <a16:creationId xmlns:a16="http://schemas.microsoft.com/office/drawing/2014/main" id="{00000000-0008-0000-1800-0000F0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7" name="Imagen 1760">
          <a:extLst>
            <a:ext uri="{FF2B5EF4-FFF2-40B4-BE49-F238E27FC236}">
              <a16:creationId xmlns:a16="http://schemas.microsoft.com/office/drawing/2014/main" id="{00000000-0008-0000-1800-0000F1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8" name="Imagen 1761">
          <a:extLst>
            <a:ext uri="{FF2B5EF4-FFF2-40B4-BE49-F238E27FC236}">
              <a16:creationId xmlns:a16="http://schemas.microsoft.com/office/drawing/2014/main" id="{00000000-0008-0000-1800-0000F2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79" name="Imagen 1762">
          <a:extLst>
            <a:ext uri="{FF2B5EF4-FFF2-40B4-BE49-F238E27FC236}">
              <a16:creationId xmlns:a16="http://schemas.microsoft.com/office/drawing/2014/main" id="{00000000-0008-0000-1800-0000F3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0" name="Imagen 1763">
          <a:extLst>
            <a:ext uri="{FF2B5EF4-FFF2-40B4-BE49-F238E27FC236}">
              <a16:creationId xmlns:a16="http://schemas.microsoft.com/office/drawing/2014/main" id="{00000000-0008-0000-1800-0000F4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1" name="Imagen 1764">
          <a:extLst>
            <a:ext uri="{FF2B5EF4-FFF2-40B4-BE49-F238E27FC236}">
              <a16:creationId xmlns:a16="http://schemas.microsoft.com/office/drawing/2014/main" id="{00000000-0008-0000-1800-0000F5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2" name="Imagen 1765">
          <a:extLst>
            <a:ext uri="{FF2B5EF4-FFF2-40B4-BE49-F238E27FC236}">
              <a16:creationId xmlns:a16="http://schemas.microsoft.com/office/drawing/2014/main" id="{00000000-0008-0000-1800-0000F6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3" name="Imagen 1766">
          <a:extLst>
            <a:ext uri="{FF2B5EF4-FFF2-40B4-BE49-F238E27FC236}">
              <a16:creationId xmlns:a16="http://schemas.microsoft.com/office/drawing/2014/main" id="{00000000-0008-0000-1800-0000F7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4" name="Imagen 1767">
          <a:extLst>
            <a:ext uri="{FF2B5EF4-FFF2-40B4-BE49-F238E27FC236}">
              <a16:creationId xmlns:a16="http://schemas.microsoft.com/office/drawing/2014/main" id="{00000000-0008-0000-1800-0000F8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5" name="Imagen 1768">
          <a:extLst>
            <a:ext uri="{FF2B5EF4-FFF2-40B4-BE49-F238E27FC236}">
              <a16:creationId xmlns:a16="http://schemas.microsoft.com/office/drawing/2014/main" id="{00000000-0008-0000-1800-0000F9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6" name="Imagen 1769">
          <a:extLst>
            <a:ext uri="{FF2B5EF4-FFF2-40B4-BE49-F238E27FC236}">
              <a16:creationId xmlns:a16="http://schemas.microsoft.com/office/drawing/2014/main" id="{00000000-0008-0000-1800-0000FA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7" name="Imagen 1770">
          <a:extLst>
            <a:ext uri="{FF2B5EF4-FFF2-40B4-BE49-F238E27FC236}">
              <a16:creationId xmlns:a16="http://schemas.microsoft.com/office/drawing/2014/main" id="{00000000-0008-0000-1800-0000FB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8" name="Imagen 1771">
          <a:extLst>
            <a:ext uri="{FF2B5EF4-FFF2-40B4-BE49-F238E27FC236}">
              <a16:creationId xmlns:a16="http://schemas.microsoft.com/office/drawing/2014/main" id="{00000000-0008-0000-1800-0000FC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89" name="Imagen 1772">
          <a:extLst>
            <a:ext uri="{FF2B5EF4-FFF2-40B4-BE49-F238E27FC236}">
              <a16:creationId xmlns:a16="http://schemas.microsoft.com/office/drawing/2014/main" id="{00000000-0008-0000-1800-0000FD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0" name="Imagen 1773">
          <a:extLst>
            <a:ext uri="{FF2B5EF4-FFF2-40B4-BE49-F238E27FC236}">
              <a16:creationId xmlns:a16="http://schemas.microsoft.com/office/drawing/2014/main" id="{00000000-0008-0000-1800-0000FE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1" name="Imagen 1774">
          <a:extLst>
            <a:ext uri="{FF2B5EF4-FFF2-40B4-BE49-F238E27FC236}">
              <a16:creationId xmlns:a16="http://schemas.microsoft.com/office/drawing/2014/main" id="{00000000-0008-0000-1800-0000FF06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2" name="Imagen 1775">
          <a:extLst>
            <a:ext uri="{FF2B5EF4-FFF2-40B4-BE49-F238E27FC236}">
              <a16:creationId xmlns:a16="http://schemas.microsoft.com/office/drawing/2014/main" id="{00000000-0008-0000-1800-00000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3" name="Imagen 1776">
          <a:extLst>
            <a:ext uri="{FF2B5EF4-FFF2-40B4-BE49-F238E27FC236}">
              <a16:creationId xmlns:a16="http://schemas.microsoft.com/office/drawing/2014/main" id="{00000000-0008-0000-1800-00000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4" name="Imagen 1777">
          <a:extLst>
            <a:ext uri="{FF2B5EF4-FFF2-40B4-BE49-F238E27FC236}">
              <a16:creationId xmlns:a16="http://schemas.microsoft.com/office/drawing/2014/main" id="{00000000-0008-0000-1800-00000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5" name="Imagen 1778">
          <a:extLst>
            <a:ext uri="{FF2B5EF4-FFF2-40B4-BE49-F238E27FC236}">
              <a16:creationId xmlns:a16="http://schemas.microsoft.com/office/drawing/2014/main" id="{00000000-0008-0000-1800-00000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6" name="Imagen 1779">
          <a:extLst>
            <a:ext uri="{FF2B5EF4-FFF2-40B4-BE49-F238E27FC236}">
              <a16:creationId xmlns:a16="http://schemas.microsoft.com/office/drawing/2014/main" id="{00000000-0008-0000-1800-00000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7" name="Imagen 1780">
          <a:extLst>
            <a:ext uri="{FF2B5EF4-FFF2-40B4-BE49-F238E27FC236}">
              <a16:creationId xmlns:a16="http://schemas.microsoft.com/office/drawing/2014/main" id="{00000000-0008-0000-1800-00000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8" name="Imagen 1781">
          <a:extLst>
            <a:ext uri="{FF2B5EF4-FFF2-40B4-BE49-F238E27FC236}">
              <a16:creationId xmlns:a16="http://schemas.microsoft.com/office/drawing/2014/main" id="{00000000-0008-0000-1800-00000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799" name="Imagen 1782">
          <a:extLst>
            <a:ext uri="{FF2B5EF4-FFF2-40B4-BE49-F238E27FC236}">
              <a16:creationId xmlns:a16="http://schemas.microsoft.com/office/drawing/2014/main" id="{00000000-0008-0000-1800-00000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0" name="Imagen 1783">
          <a:extLst>
            <a:ext uri="{FF2B5EF4-FFF2-40B4-BE49-F238E27FC236}">
              <a16:creationId xmlns:a16="http://schemas.microsoft.com/office/drawing/2014/main" id="{00000000-0008-0000-1800-00000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1" name="Imagen 1784">
          <a:extLst>
            <a:ext uri="{FF2B5EF4-FFF2-40B4-BE49-F238E27FC236}">
              <a16:creationId xmlns:a16="http://schemas.microsoft.com/office/drawing/2014/main" id="{00000000-0008-0000-1800-00000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2" name="Imagen 1785">
          <a:extLst>
            <a:ext uri="{FF2B5EF4-FFF2-40B4-BE49-F238E27FC236}">
              <a16:creationId xmlns:a16="http://schemas.microsoft.com/office/drawing/2014/main" id="{00000000-0008-0000-1800-00000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3" name="Imagen 1786">
          <a:extLst>
            <a:ext uri="{FF2B5EF4-FFF2-40B4-BE49-F238E27FC236}">
              <a16:creationId xmlns:a16="http://schemas.microsoft.com/office/drawing/2014/main" id="{00000000-0008-0000-1800-00000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4" name="Imagen 1787">
          <a:extLst>
            <a:ext uri="{FF2B5EF4-FFF2-40B4-BE49-F238E27FC236}">
              <a16:creationId xmlns:a16="http://schemas.microsoft.com/office/drawing/2014/main" id="{00000000-0008-0000-1800-00000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5" name="Imagen 1788">
          <a:extLst>
            <a:ext uri="{FF2B5EF4-FFF2-40B4-BE49-F238E27FC236}">
              <a16:creationId xmlns:a16="http://schemas.microsoft.com/office/drawing/2014/main" id="{00000000-0008-0000-1800-00000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6" name="Imagen 1789">
          <a:extLst>
            <a:ext uri="{FF2B5EF4-FFF2-40B4-BE49-F238E27FC236}">
              <a16:creationId xmlns:a16="http://schemas.microsoft.com/office/drawing/2014/main" id="{00000000-0008-0000-1800-00000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7" name="Imagen 1790">
          <a:extLst>
            <a:ext uri="{FF2B5EF4-FFF2-40B4-BE49-F238E27FC236}">
              <a16:creationId xmlns:a16="http://schemas.microsoft.com/office/drawing/2014/main" id="{00000000-0008-0000-1800-00000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8" name="Imagen 1791">
          <a:extLst>
            <a:ext uri="{FF2B5EF4-FFF2-40B4-BE49-F238E27FC236}">
              <a16:creationId xmlns:a16="http://schemas.microsoft.com/office/drawing/2014/main" id="{00000000-0008-0000-1800-00001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09" name="Imagen 1792">
          <a:extLst>
            <a:ext uri="{FF2B5EF4-FFF2-40B4-BE49-F238E27FC236}">
              <a16:creationId xmlns:a16="http://schemas.microsoft.com/office/drawing/2014/main" id="{00000000-0008-0000-1800-00001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0" name="Imagen 1793">
          <a:extLst>
            <a:ext uri="{FF2B5EF4-FFF2-40B4-BE49-F238E27FC236}">
              <a16:creationId xmlns:a16="http://schemas.microsoft.com/office/drawing/2014/main" id="{00000000-0008-0000-1800-00001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1" name="Imagen 1794">
          <a:extLst>
            <a:ext uri="{FF2B5EF4-FFF2-40B4-BE49-F238E27FC236}">
              <a16:creationId xmlns:a16="http://schemas.microsoft.com/office/drawing/2014/main" id="{00000000-0008-0000-1800-00001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2" name="Imagen 1795">
          <a:extLst>
            <a:ext uri="{FF2B5EF4-FFF2-40B4-BE49-F238E27FC236}">
              <a16:creationId xmlns:a16="http://schemas.microsoft.com/office/drawing/2014/main" id="{00000000-0008-0000-1800-00001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3" name="Imagen 1796">
          <a:extLst>
            <a:ext uri="{FF2B5EF4-FFF2-40B4-BE49-F238E27FC236}">
              <a16:creationId xmlns:a16="http://schemas.microsoft.com/office/drawing/2014/main" id="{00000000-0008-0000-1800-00001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4" name="Imagen 1797">
          <a:extLst>
            <a:ext uri="{FF2B5EF4-FFF2-40B4-BE49-F238E27FC236}">
              <a16:creationId xmlns:a16="http://schemas.microsoft.com/office/drawing/2014/main" id="{00000000-0008-0000-1800-00001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5" name="Imagen 1798">
          <a:extLst>
            <a:ext uri="{FF2B5EF4-FFF2-40B4-BE49-F238E27FC236}">
              <a16:creationId xmlns:a16="http://schemas.microsoft.com/office/drawing/2014/main" id="{00000000-0008-0000-1800-00001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6" name="Imagen 1799">
          <a:extLst>
            <a:ext uri="{FF2B5EF4-FFF2-40B4-BE49-F238E27FC236}">
              <a16:creationId xmlns:a16="http://schemas.microsoft.com/office/drawing/2014/main" id="{00000000-0008-0000-1800-00001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7" name="Imagen 1800">
          <a:extLst>
            <a:ext uri="{FF2B5EF4-FFF2-40B4-BE49-F238E27FC236}">
              <a16:creationId xmlns:a16="http://schemas.microsoft.com/office/drawing/2014/main" id="{00000000-0008-0000-1800-00001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8" name="Imagen 1801">
          <a:extLst>
            <a:ext uri="{FF2B5EF4-FFF2-40B4-BE49-F238E27FC236}">
              <a16:creationId xmlns:a16="http://schemas.microsoft.com/office/drawing/2014/main" id="{00000000-0008-0000-1800-00001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19" name="Imagen 1802">
          <a:extLst>
            <a:ext uri="{FF2B5EF4-FFF2-40B4-BE49-F238E27FC236}">
              <a16:creationId xmlns:a16="http://schemas.microsoft.com/office/drawing/2014/main" id="{00000000-0008-0000-1800-00001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0" name="Imagen 1803">
          <a:extLst>
            <a:ext uri="{FF2B5EF4-FFF2-40B4-BE49-F238E27FC236}">
              <a16:creationId xmlns:a16="http://schemas.microsoft.com/office/drawing/2014/main" id="{00000000-0008-0000-1800-00001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1" name="Imagen 1804">
          <a:extLst>
            <a:ext uri="{FF2B5EF4-FFF2-40B4-BE49-F238E27FC236}">
              <a16:creationId xmlns:a16="http://schemas.microsoft.com/office/drawing/2014/main" id="{00000000-0008-0000-1800-00001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2" name="Imagen 1805">
          <a:extLst>
            <a:ext uri="{FF2B5EF4-FFF2-40B4-BE49-F238E27FC236}">
              <a16:creationId xmlns:a16="http://schemas.microsoft.com/office/drawing/2014/main" id="{00000000-0008-0000-1800-00001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3" name="Imagen 1806">
          <a:extLst>
            <a:ext uri="{FF2B5EF4-FFF2-40B4-BE49-F238E27FC236}">
              <a16:creationId xmlns:a16="http://schemas.microsoft.com/office/drawing/2014/main" id="{00000000-0008-0000-1800-00001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4" name="Imagen 1807">
          <a:extLst>
            <a:ext uri="{FF2B5EF4-FFF2-40B4-BE49-F238E27FC236}">
              <a16:creationId xmlns:a16="http://schemas.microsoft.com/office/drawing/2014/main" id="{00000000-0008-0000-1800-00002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5" name="Imagen 1808">
          <a:extLst>
            <a:ext uri="{FF2B5EF4-FFF2-40B4-BE49-F238E27FC236}">
              <a16:creationId xmlns:a16="http://schemas.microsoft.com/office/drawing/2014/main" id="{00000000-0008-0000-1800-00002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6" name="Imagen 1809">
          <a:extLst>
            <a:ext uri="{FF2B5EF4-FFF2-40B4-BE49-F238E27FC236}">
              <a16:creationId xmlns:a16="http://schemas.microsoft.com/office/drawing/2014/main" id="{00000000-0008-0000-1800-00002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7" name="Imagen 1810">
          <a:extLst>
            <a:ext uri="{FF2B5EF4-FFF2-40B4-BE49-F238E27FC236}">
              <a16:creationId xmlns:a16="http://schemas.microsoft.com/office/drawing/2014/main" id="{00000000-0008-0000-1800-00002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8" name="Imagen 1811">
          <a:extLst>
            <a:ext uri="{FF2B5EF4-FFF2-40B4-BE49-F238E27FC236}">
              <a16:creationId xmlns:a16="http://schemas.microsoft.com/office/drawing/2014/main" id="{00000000-0008-0000-1800-00002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29" name="Imagen 1812">
          <a:extLst>
            <a:ext uri="{FF2B5EF4-FFF2-40B4-BE49-F238E27FC236}">
              <a16:creationId xmlns:a16="http://schemas.microsoft.com/office/drawing/2014/main" id="{00000000-0008-0000-1800-00002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0" name="Imagen 1813">
          <a:extLst>
            <a:ext uri="{FF2B5EF4-FFF2-40B4-BE49-F238E27FC236}">
              <a16:creationId xmlns:a16="http://schemas.microsoft.com/office/drawing/2014/main" id="{00000000-0008-0000-1800-00002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1" name="Imagen 1814">
          <a:extLst>
            <a:ext uri="{FF2B5EF4-FFF2-40B4-BE49-F238E27FC236}">
              <a16:creationId xmlns:a16="http://schemas.microsoft.com/office/drawing/2014/main" id="{00000000-0008-0000-1800-00002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2" name="Imagen 1815">
          <a:extLst>
            <a:ext uri="{FF2B5EF4-FFF2-40B4-BE49-F238E27FC236}">
              <a16:creationId xmlns:a16="http://schemas.microsoft.com/office/drawing/2014/main" id="{00000000-0008-0000-1800-00002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3" name="Imagen 1816">
          <a:extLst>
            <a:ext uri="{FF2B5EF4-FFF2-40B4-BE49-F238E27FC236}">
              <a16:creationId xmlns:a16="http://schemas.microsoft.com/office/drawing/2014/main" id="{00000000-0008-0000-1800-00002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4" name="Imagen 1817">
          <a:extLst>
            <a:ext uri="{FF2B5EF4-FFF2-40B4-BE49-F238E27FC236}">
              <a16:creationId xmlns:a16="http://schemas.microsoft.com/office/drawing/2014/main" id="{00000000-0008-0000-1800-00002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5" name="Imagen 1818">
          <a:extLst>
            <a:ext uri="{FF2B5EF4-FFF2-40B4-BE49-F238E27FC236}">
              <a16:creationId xmlns:a16="http://schemas.microsoft.com/office/drawing/2014/main" id="{00000000-0008-0000-1800-00002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6" name="Imagen 1819">
          <a:extLst>
            <a:ext uri="{FF2B5EF4-FFF2-40B4-BE49-F238E27FC236}">
              <a16:creationId xmlns:a16="http://schemas.microsoft.com/office/drawing/2014/main" id="{00000000-0008-0000-1800-00002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7" name="Imagen 1820">
          <a:extLst>
            <a:ext uri="{FF2B5EF4-FFF2-40B4-BE49-F238E27FC236}">
              <a16:creationId xmlns:a16="http://schemas.microsoft.com/office/drawing/2014/main" id="{00000000-0008-0000-1800-00002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8" name="Imagen 1821">
          <a:extLst>
            <a:ext uri="{FF2B5EF4-FFF2-40B4-BE49-F238E27FC236}">
              <a16:creationId xmlns:a16="http://schemas.microsoft.com/office/drawing/2014/main" id="{00000000-0008-0000-1800-00002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39" name="Imagen 1822">
          <a:extLst>
            <a:ext uri="{FF2B5EF4-FFF2-40B4-BE49-F238E27FC236}">
              <a16:creationId xmlns:a16="http://schemas.microsoft.com/office/drawing/2014/main" id="{00000000-0008-0000-1800-00002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0" name="Imagen 1823">
          <a:extLst>
            <a:ext uri="{FF2B5EF4-FFF2-40B4-BE49-F238E27FC236}">
              <a16:creationId xmlns:a16="http://schemas.microsoft.com/office/drawing/2014/main" id="{00000000-0008-0000-1800-00003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1" name="Imagen 1824">
          <a:extLst>
            <a:ext uri="{FF2B5EF4-FFF2-40B4-BE49-F238E27FC236}">
              <a16:creationId xmlns:a16="http://schemas.microsoft.com/office/drawing/2014/main" id="{00000000-0008-0000-1800-00003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2" name="Imagen 1825">
          <a:extLst>
            <a:ext uri="{FF2B5EF4-FFF2-40B4-BE49-F238E27FC236}">
              <a16:creationId xmlns:a16="http://schemas.microsoft.com/office/drawing/2014/main" id="{00000000-0008-0000-1800-00003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3" name="Imagen 1826">
          <a:extLst>
            <a:ext uri="{FF2B5EF4-FFF2-40B4-BE49-F238E27FC236}">
              <a16:creationId xmlns:a16="http://schemas.microsoft.com/office/drawing/2014/main" id="{00000000-0008-0000-1800-00003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4" name="Imagen 1827">
          <a:extLst>
            <a:ext uri="{FF2B5EF4-FFF2-40B4-BE49-F238E27FC236}">
              <a16:creationId xmlns:a16="http://schemas.microsoft.com/office/drawing/2014/main" id="{00000000-0008-0000-1800-00003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5" name="Imagen 1828">
          <a:extLst>
            <a:ext uri="{FF2B5EF4-FFF2-40B4-BE49-F238E27FC236}">
              <a16:creationId xmlns:a16="http://schemas.microsoft.com/office/drawing/2014/main" id="{00000000-0008-0000-1800-00003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6" name="Imagen 1829">
          <a:extLst>
            <a:ext uri="{FF2B5EF4-FFF2-40B4-BE49-F238E27FC236}">
              <a16:creationId xmlns:a16="http://schemas.microsoft.com/office/drawing/2014/main" id="{00000000-0008-0000-1800-00003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7" name="Imagen 1830">
          <a:extLst>
            <a:ext uri="{FF2B5EF4-FFF2-40B4-BE49-F238E27FC236}">
              <a16:creationId xmlns:a16="http://schemas.microsoft.com/office/drawing/2014/main" id="{00000000-0008-0000-1800-00003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8" name="Imagen 1831">
          <a:extLst>
            <a:ext uri="{FF2B5EF4-FFF2-40B4-BE49-F238E27FC236}">
              <a16:creationId xmlns:a16="http://schemas.microsoft.com/office/drawing/2014/main" id="{00000000-0008-0000-1800-00003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49" name="Imagen 1832">
          <a:extLst>
            <a:ext uri="{FF2B5EF4-FFF2-40B4-BE49-F238E27FC236}">
              <a16:creationId xmlns:a16="http://schemas.microsoft.com/office/drawing/2014/main" id="{00000000-0008-0000-1800-00003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0" name="Imagen 1833">
          <a:extLst>
            <a:ext uri="{FF2B5EF4-FFF2-40B4-BE49-F238E27FC236}">
              <a16:creationId xmlns:a16="http://schemas.microsoft.com/office/drawing/2014/main" id="{00000000-0008-0000-1800-00003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1" name="Imagen 1834">
          <a:extLst>
            <a:ext uri="{FF2B5EF4-FFF2-40B4-BE49-F238E27FC236}">
              <a16:creationId xmlns:a16="http://schemas.microsoft.com/office/drawing/2014/main" id="{00000000-0008-0000-1800-00003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2" name="Imagen 1835">
          <a:extLst>
            <a:ext uri="{FF2B5EF4-FFF2-40B4-BE49-F238E27FC236}">
              <a16:creationId xmlns:a16="http://schemas.microsoft.com/office/drawing/2014/main" id="{00000000-0008-0000-1800-00003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3" name="Imagen 1836">
          <a:extLst>
            <a:ext uri="{FF2B5EF4-FFF2-40B4-BE49-F238E27FC236}">
              <a16:creationId xmlns:a16="http://schemas.microsoft.com/office/drawing/2014/main" id="{00000000-0008-0000-1800-00003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4" name="Imagen 1837">
          <a:extLst>
            <a:ext uri="{FF2B5EF4-FFF2-40B4-BE49-F238E27FC236}">
              <a16:creationId xmlns:a16="http://schemas.microsoft.com/office/drawing/2014/main" id="{00000000-0008-0000-1800-00003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5" name="Imagen 1838">
          <a:extLst>
            <a:ext uri="{FF2B5EF4-FFF2-40B4-BE49-F238E27FC236}">
              <a16:creationId xmlns:a16="http://schemas.microsoft.com/office/drawing/2014/main" id="{00000000-0008-0000-1800-00003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6" name="Imagen 1839">
          <a:extLst>
            <a:ext uri="{FF2B5EF4-FFF2-40B4-BE49-F238E27FC236}">
              <a16:creationId xmlns:a16="http://schemas.microsoft.com/office/drawing/2014/main" id="{00000000-0008-0000-1800-00004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7" name="Imagen 1840">
          <a:extLst>
            <a:ext uri="{FF2B5EF4-FFF2-40B4-BE49-F238E27FC236}">
              <a16:creationId xmlns:a16="http://schemas.microsoft.com/office/drawing/2014/main" id="{00000000-0008-0000-1800-00004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8" name="Imagen 1841">
          <a:extLst>
            <a:ext uri="{FF2B5EF4-FFF2-40B4-BE49-F238E27FC236}">
              <a16:creationId xmlns:a16="http://schemas.microsoft.com/office/drawing/2014/main" id="{00000000-0008-0000-1800-00004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59" name="Imagen 1842">
          <a:extLst>
            <a:ext uri="{FF2B5EF4-FFF2-40B4-BE49-F238E27FC236}">
              <a16:creationId xmlns:a16="http://schemas.microsoft.com/office/drawing/2014/main" id="{00000000-0008-0000-1800-00004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0" name="Imagen 1843">
          <a:extLst>
            <a:ext uri="{FF2B5EF4-FFF2-40B4-BE49-F238E27FC236}">
              <a16:creationId xmlns:a16="http://schemas.microsoft.com/office/drawing/2014/main" id="{00000000-0008-0000-1800-00004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1" name="Imagen 1844">
          <a:extLst>
            <a:ext uri="{FF2B5EF4-FFF2-40B4-BE49-F238E27FC236}">
              <a16:creationId xmlns:a16="http://schemas.microsoft.com/office/drawing/2014/main" id="{00000000-0008-0000-1800-00004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2" name="Imagen 1845">
          <a:extLst>
            <a:ext uri="{FF2B5EF4-FFF2-40B4-BE49-F238E27FC236}">
              <a16:creationId xmlns:a16="http://schemas.microsoft.com/office/drawing/2014/main" id="{00000000-0008-0000-1800-00004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3" name="Imagen 1846">
          <a:extLst>
            <a:ext uri="{FF2B5EF4-FFF2-40B4-BE49-F238E27FC236}">
              <a16:creationId xmlns:a16="http://schemas.microsoft.com/office/drawing/2014/main" id="{00000000-0008-0000-1800-00004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4" name="Imagen 1847">
          <a:extLst>
            <a:ext uri="{FF2B5EF4-FFF2-40B4-BE49-F238E27FC236}">
              <a16:creationId xmlns:a16="http://schemas.microsoft.com/office/drawing/2014/main" id="{00000000-0008-0000-1800-00004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5" name="Imagen 1848">
          <a:extLst>
            <a:ext uri="{FF2B5EF4-FFF2-40B4-BE49-F238E27FC236}">
              <a16:creationId xmlns:a16="http://schemas.microsoft.com/office/drawing/2014/main" id="{00000000-0008-0000-1800-00004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6" name="Imagen 1849">
          <a:extLst>
            <a:ext uri="{FF2B5EF4-FFF2-40B4-BE49-F238E27FC236}">
              <a16:creationId xmlns:a16="http://schemas.microsoft.com/office/drawing/2014/main" id="{00000000-0008-0000-1800-00004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7" name="Imagen 1850">
          <a:extLst>
            <a:ext uri="{FF2B5EF4-FFF2-40B4-BE49-F238E27FC236}">
              <a16:creationId xmlns:a16="http://schemas.microsoft.com/office/drawing/2014/main" id="{00000000-0008-0000-1800-00004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8" name="Imagen 1851">
          <a:extLst>
            <a:ext uri="{FF2B5EF4-FFF2-40B4-BE49-F238E27FC236}">
              <a16:creationId xmlns:a16="http://schemas.microsoft.com/office/drawing/2014/main" id="{00000000-0008-0000-1800-00004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69" name="Imagen 1852">
          <a:extLst>
            <a:ext uri="{FF2B5EF4-FFF2-40B4-BE49-F238E27FC236}">
              <a16:creationId xmlns:a16="http://schemas.microsoft.com/office/drawing/2014/main" id="{00000000-0008-0000-1800-00004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0" name="Imagen 1853">
          <a:extLst>
            <a:ext uri="{FF2B5EF4-FFF2-40B4-BE49-F238E27FC236}">
              <a16:creationId xmlns:a16="http://schemas.microsoft.com/office/drawing/2014/main" id="{00000000-0008-0000-1800-00004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1" name="Imagen 1854">
          <a:extLst>
            <a:ext uri="{FF2B5EF4-FFF2-40B4-BE49-F238E27FC236}">
              <a16:creationId xmlns:a16="http://schemas.microsoft.com/office/drawing/2014/main" id="{00000000-0008-0000-1800-00004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2" name="Imagen 1855">
          <a:extLst>
            <a:ext uri="{FF2B5EF4-FFF2-40B4-BE49-F238E27FC236}">
              <a16:creationId xmlns:a16="http://schemas.microsoft.com/office/drawing/2014/main" id="{00000000-0008-0000-1800-00005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3" name="Imagen 1856">
          <a:extLst>
            <a:ext uri="{FF2B5EF4-FFF2-40B4-BE49-F238E27FC236}">
              <a16:creationId xmlns:a16="http://schemas.microsoft.com/office/drawing/2014/main" id="{00000000-0008-0000-1800-00005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4" name="Imagen 1857">
          <a:extLst>
            <a:ext uri="{FF2B5EF4-FFF2-40B4-BE49-F238E27FC236}">
              <a16:creationId xmlns:a16="http://schemas.microsoft.com/office/drawing/2014/main" id="{00000000-0008-0000-1800-00005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5" name="Imagen 1858">
          <a:extLst>
            <a:ext uri="{FF2B5EF4-FFF2-40B4-BE49-F238E27FC236}">
              <a16:creationId xmlns:a16="http://schemas.microsoft.com/office/drawing/2014/main" id="{00000000-0008-0000-1800-00005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6" name="Imagen 1859">
          <a:extLst>
            <a:ext uri="{FF2B5EF4-FFF2-40B4-BE49-F238E27FC236}">
              <a16:creationId xmlns:a16="http://schemas.microsoft.com/office/drawing/2014/main" id="{00000000-0008-0000-1800-00005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7" name="Imagen 1860">
          <a:extLst>
            <a:ext uri="{FF2B5EF4-FFF2-40B4-BE49-F238E27FC236}">
              <a16:creationId xmlns:a16="http://schemas.microsoft.com/office/drawing/2014/main" id="{00000000-0008-0000-1800-00005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8" name="Imagen 1861">
          <a:extLst>
            <a:ext uri="{FF2B5EF4-FFF2-40B4-BE49-F238E27FC236}">
              <a16:creationId xmlns:a16="http://schemas.microsoft.com/office/drawing/2014/main" id="{00000000-0008-0000-1800-00005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79" name="Imagen 1862">
          <a:extLst>
            <a:ext uri="{FF2B5EF4-FFF2-40B4-BE49-F238E27FC236}">
              <a16:creationId xmlns:a16="http://schemas.microsoft.com/office/drawing/2014/main" id="{00000000-0008-0000-1800-00005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0" name="Imagen 1863">
          <a:extLst>
            <a:ext uri="{FF2B5EF4-FFF2-40B4-BE49-F238E27FC236}">
              <a16:creationId xmlns:a16="http://schemas.microsoft.com/office/drawing/2014/main" id="{00000000-0008-0000-1800-00005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1" name="Imagen 1864">
          <a:extLst>
            <a:ext uri="{FF2B5EF4-FFF2-40B4-BE49-F238E27FC236}">
              <a16:creationId xmlns:a16="http://schemas.microsoft.com/office/drawing/2014/main" id="{00000000-0008-0000-1800-00005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2" name="Imagen 1865">
          <a:extLst>
            <a:ext uri="{FF2B5EF4-FFF2-40B4-BE49-F238E27FC236}">
              <a16:creationId xmlns:a16="http://schemas.microsoft.com/office/drawing/2014/main" id="{00000000-0008-0000-1800-00005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3" name="Imagen 1866">
          <a:extLst>
            <a:ext uri="{FF2B5EF4-FFF2-40B4-BE49-F238E27FC236}">
              <a16:creationId xmlns:a16="http://schemas.microsoft.com/office/drawing/2014/main" id="{00000000-0008-0000-1800-00005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4" name="Imagen 1867">
          <a:extLst>
            <a:ext uri="{FF2B5EF4-FFF2-40B4-BE49-F238E27FC236}">
              <a16:creationId xmlns:a16="http://schemas.microsoft.com/office/drawing/2014/main" id="{00000000-0008-0000-1800-00005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5" name="Imagen 1868">
          <a:extLst>
            <a:ext uri="{FF2B5EF4-FFF2-40B4-BE49-F238E27FC236}">
              <a16:creationId xmlns:a16="http://schemas.microsoft.com/office/drawing/2014/main" id="{00000000-0008-0000-1800-00005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6" name="Imagen 1869">
          <a:extLst>
            <a:ext uri="{FF2B5EF4-FFF2-40B4-BE49-F238E27FC236}">
              <a16:creationId xmlns:a16="http://schemas.microsoft.com/office/drawing/2014/main" id="{00000000-0008-0000-1800-00005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7" name="Imagen 1870">
          <a:extLst>
            <a:ext uri="{FF2B5EF4-FFF2-40B4-BE49-F238E27FC236}">
              <a16:creationId xmlns:a16="http://schemas.microsoft.com/office/drawing/2014/main" id="{00000000-0008-0000-1800-00005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8" name="Imagen 1871">
          <a:extLst>
            <a:ext uri="{FF2B5EF4-FFF2-40B4-BE49-F238E27FC236}">
              <a16:creationId xmlns:a16="http://schemas.microsoft.com/office/drawing/2014/main" id="{00000000-0008-0000-1800-00006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89" name="Imagen 1872">
          <a:extLst>
            <a:ext uri="{FF2B5EF4-FFF2-40B4-BE49-F238E27FC236}">
              <a16:creationId xmlns:a16="http://schemas.microsoft.com/office/drawing/2014/main" id="{00000000-0008-0000-1800-00006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0" name="Imagen 1873">
          <a:extLst>
            <a:ext uri="{FF2B5EF4-FFF2-40B4-BE49-F238E27FC236}">
              <a16:creationId xmlns:a16="http://schemas.microsoft.com/office/drawing/2014/main" id="{00000000-0008-0000-1800-00006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1" name="Imagen 1874">
          <a:extLst>
            <a:ext uri="{FF2B5EF4-FFF2-40B4-BE49-F238E27FC236}">
              <a16:creationId xmlns:a16="http://schemas.microsoft.com/office/drawing/2014/main" id="{00000000-0008-0000-1800-00006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2" name="Imagen 1875">
          <a:extLst>
            <a:ext uri="{FF2B5EF4-FFF2-40B4-BE49-F238E27FC236}">
              <a16:creationId xmlns:a16="http://schemas.microsoft.com/office/drawing/2014/main" id="{00000000-0008-0000-1800-00006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3" name="Imagen 1876">
          <a:extLst>
            <a:ext uri="{FF2B5EF4-FFF2-40B4-BE49-F238E27FC236}">
              <a16:creationId xmlns:a16="http://schemas.microsoft.com/office/drawing/2014/main" id="{00000000-0008-0000-1800-00006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4" name="Imagen 1877">
          <a:extLst>
            <a:ext uri="{FF2B5EF4-FFF2-40B4-BE49-F238E27FC236}">
              <a16:creationId xmlns:a16="http://schemas.microsoft.com/office/drawing/2014/main" id="{00000000-0008-0000-1800-00006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5" name="Imagen 1878">
          <a:extLst>
            <a:ext uri="{FF2B5EF4-FFF2-40B4-BE49-F238E27FC236}">
              <a16:creationId xmlns:a16="http://schemas.microsoft.com/office/drawing/2014/main" id="{00000000-0008-0000-1800-00006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6" name="Imagen 1879">
          <a:extLst>
            <a:ext uri="{FF2B5EF4-FFF2-40B4-BE49-F238E27FC236}">
              <a16:creationId xmlns:a16="http://schemas.microsoft.com/office/drawing/2014/main" id="{00000000-0008-0000-1800-00006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7" name="Imagen 1880">
          <a:extLst>
            <a:ext uri="{FF2B5EF4-FFF2-40B4-BE49-F238E27FC236}">
              <a16:creationId xmlns:a16="http://schemas.microsoft.com/office/drawing/2014/main" id="{00000000-0008-0000-1800-00006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8" name="Imagen 1881">
          <a:extLst>
            <a:ext uri="{FF2B5EF4-FFF2-40B4-BE49-F238E27FC236}">
              <a16:creationId xmlns:a16="http://schemas.microsoft.com/office/drawing/2014/main" id="{00000000-0008-0000-1800-00006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899" name="Imagen 1882">
          <a:extLst>
            <a:ext uri="{FF2B5EF4-FFF2-40B4-BE49-F238E27FC236}">
              <a16:creationId xmlns:a16="http://schemas.microsoft.com/office/drawing/2014/main" id="{00000000-0008-0000-1800-00006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0" name="Imagen 1883">
          <a:extLst>
            <a:ext uri="{FF2B5EF4-FFF2-40B4-BE49-F238E27FC236}">
              <a16:creationId xmlns:a16="http://schemas.microsoft.com/office/drawing/2014/main" id="{00000000-0008-0000-1800-00006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1" name="Imagen 1884">
          <a:extLst>
            <a:ext uri="{FF2B5EF4-FFF2-40B4-BE49-F238E27FC236}">
              <a16:creationId xmlns:a16="http://schemas.microsoft.com/office/drawing/2014/main" id="{00000000-0008-0000-1800-00006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2" name="Imagen 1885">
          <a:extLst>
            <a:ext uri="{FF2B5EF4-FFF2-40B4-BE49-F238E27FC236}">
              <a16:creationId xmlns:a16="http://schemas.microsoft.com/office/drawing/2014/main" id="{00000000-0008-0000-1800-00006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3" name="Imagen 1886">
          <a:extLst>
            <a:ext uri="{FF2B5EF4-FFF2-40B4-BE49-F238E27FC236}">
              <a16:creationId xmlns:a16="http://schemas.microsoft.com/office/drawing/2014/main" id="{00000000-0008-0000-1800-00006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4" name="Imagen 1887">
          <a:extLst>
            <a:ext uri="{FF2B5EF4-FFF2-40B4-BE49-F238E27FC236}">
              <a16:creationId xmlns:a16="http://schemas.microsoft.com/office/drawing/2014/main" id="{00000000-0008-0000-1800-00007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5" name="Imagen 1888">
          <a:extLst>
            <a:ext uri="{FF2B5EF4-FFF2-40B4-BE49-F238E27FC236}">
              <a16:creationId xmlns:a16="http://schemas.microsoft.com/office/drawing/2014/main" id="{00000000-0008-0000-1800-00007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6" name="Imagen 1889">
          <a:extLst>
            <a:ext uri="{FF2B5EF4-FFF2-40B4-BE49-F238E27FC236}">
              <a16:creationId xmlns:a16="http://schemas.microsoft.com/office/drawing/2014/main" id="{00000000-0008-0000-1800-00007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7" name="Imagen 1890">
          <a:extLst>
            <a:ext uri="{FF2B5EF4-FFF2-40B4-BE49-F238E27FC236}">
              <a16:creationId xmlns:a16="http://schemas.microsoft.com/office/drawing/2014/main" id="{00000000-0008-0000-1800-00007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8" name="Imagen 1891">
          <a:extLst>
            <a:ext uri="{FF2B5EF4-FFF2-40B4-BE49-F238E27FC236}">
              <a16:creationId xmlns:a16="http://schemas.microsoft.com/office/drawing/2014/main" id="{00000000-0008-0000-1800-00007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09" name="Imagen 1892">
          <a:extLst>
            <a:ext uri="{FF2B5EF4-FFF2-40B4-BE49-F238E27FC236}">
              <a16:creationId xmlns:a16="http://schemas.microsoft.com/office/drawing/2014/main" id="{00000000-0008-0000-1800-00007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0" name="Imagen 1893">
          <a:extLst>
            <a:ext uri="{FF2B5EF4-FFF2-40B4-BE49-F238E27FC236}">
              <a16:creationId xmlns:a16="http://schemas.microsoft.com/office/drawing/2014/main" id="{00000000-0008-0000-1800-00007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1" name="Imagen 1894">
          <a:extLst>
            <a:ext uri="{FF2B5EF4-FFF2-40B4-BE49-F238E27FC236}">
              <a16:creationId xmlns:a16="http://schemas.microsoft.com/office/drawing/2014/main" id="{00000000-0008-0000-1800-00007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2" name="Imagen 1895">
          <a:extLst>
            <a:ext uri="{FF2B5EF4-FFF2-40B4-BE49-F238E27FC236}">
              <a16:creationId xmlns:a16="http://schemas.microsoft.com/office/drawing/2014/main" id="{00000000-0008-0000-1800-00007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3" name="Imagen 1896">
          <a:extLst>
            <a:ext uri="{FF2B5EF4-FFF2-40B4-BE49-F238E27FC236}">
              <a16:creationId xmlns:a16="http://schemas.microsoft.com/office/drawing/2014/main" id="{00000000-0008-0000-1800-00007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4" name="Imagen 1897">
          <a:extLst>
            <a:ext uri="{FF2B5EF4-FFF2-40B4-BE49-F238E27FC236}">
              <a16:creationId xmlns:a16="http://schemas.microsoft.com/office/drawing/2014/main" id="{00000000-0008-0000-1800-00007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5" name="Imagen 1898">
          <a:extLst>
            <a:ext uri="{FF2B5EF4-FFF2-40B4-BE49-F238E27FC236}">
              <a16:creationId xmlns:a16="http://schemas.microsoft.com/office/drawing/2014/main" id="{00000000-0008-0000-1800-00007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6" name="Imagen 1899">
          <a:extLst>
            <a:ext uri="{FF2B5EF4-FFF2-40B4-BE49-F238E27FC236}">
              <a16:creationId xmlns:a16="http://schemas.microsoft.com/office/drawing/2014/main" id="{00000000-0008-0000-1800-00007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7" name="Imagen 1900">
          <a:extLst>
            <a:ext uri="{FF2B5EF4-FFF2-40B4-BE49-F238E27FC236}">
              <a16:creationId xmlns:a16="http://schemas.microsoft.com/office/drawing/2014/main" id="{00000000-0008-0000-1800-00007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8" name="Imagen 1901">
          <a:extLst>
            <a:ext uri="{FF2B5EF4-FFF2-40B4-BE49-F238E27FC236}">
              <a16:creationId xmlns:a16="http://schemas.microsoft.com/office/drawing/2014/main" id="{00000000-0008-0000-1800-00007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19" name="Imagen 1902">
          <a:extLst>
            <a:ext uri="{FF2B5EF4-FFF2-40B4-BE49-F238E27FC236}">
              <a16:creationId xmlns:a16="http://schemas.microsoft.com/office/drawing/2014/main" id="{00000000-0008-0000-1800-00007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0" name="Imagen 1903">
          <a:extLst>
            <a:ext uri="{FF2B5EF4-FFF2-40B4-BE49-F238E27FC236}">
              <a16:creationId xmlns:a16="http://schemas.microsoft.com/office/drawing/2014/main" id="{00000000-0008-0000-1800-00008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1" name="Imagen 1904">
          <a:extLst>
            <a:ext uri="{FF2B5EF4-FFF2-40B4-BE49-F238E27FC236}">
              <a16:creationId xmlns:a16="http://schemas.microsoft.com/office/drawing/2014/main" id="{00000000-0008-0000-1800-00008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2" name="Imagen 1905">
          <a:extLst>
            <a:ext uri="{FF2B5EF4-FFF2-40B4-BE49-F238E27FC236}">
              <a16:creationId xmlns:a16="http://schemas.microsoft.com/office/drawing/2014/main" id="{00000000-0008-0000-1800-00008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3" name="Imagen 1906">
          <a:extLst>
            <a:ext uri="{FF2B5EF4-FFF2-40B4-BE49-F238E27FC236}">
              <a16:creationId xmlns:a16="http://schemas.microsoft.com/office/drawing/2014/main" id="{00000000-0008-0000-1800-00008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4" name="Imagen 1907">
          <a:extLst>
            <a:ext uri="{FF2B5EF4-FFF2-40B4-BE49-F238E27FC236}">
              <a16:creationId xmlns:a16="http://schemas.microsoft.com/office/drawing/2014/main" id="{00000000-0008-0000-1800-00008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5" name="Imagen 1908">
          <a:extLst>
            <a:ext uri="{FF2B5EF4-FFF2-40B4-BE49-F238E27FC236}">
              <a16:creationId xmlns:a16="http://schemas.microsoft.com/office/drawing/2014/main" id="{00000000-0008-0000-1800-00008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6" name="Imagen 1909">
          <a:extLst>
            <a:ext uri="{FF2B5EF4-FFF2-40B4-BE49-F238E27FC236}">
              <a16:creationId xmlns:a16="http://schemas.microsoft.com/office/drawing/2014/main" id="{00000000-0008-0000-1800-00008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7" name="Imagen 1910">
          <a:extLst>
            <a:ext uri="{FF2B5EF4-FFF2-40B4-BE49-F238E27FC236}">
              <a16:creationId xmlns:a16="http://schemas.microsoft.com/office/drawing/2014/main" id="{00000000-0008-0000-1800-00008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8" name="Imagen 1911">
          <a:extLst>
            <a:ext uri="{FF2B5EF4-FFF2-40B4-BE49-F238E27FC236}">
              <a16:creationId xmlns:a16="http://schemas.microsoft.com/office/drawing/2014/main" id="{00000000-0008-0000-1800-00008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29" name="Imagen 1912">
          <a:extLst>
            <a:ext uri="{FF2B5EF4-FFF2-40B4-BE49-F238E27FC236}">
              <a16:creationId xmlns:a16="http://schemas.microsoft.com/office/drawing/2014/main" id="{00000000-0008-0000-1800-00008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0" name="Imagen 1913">
          <a:extLst>
            <a:ext uri="{FF2B5EF4-FFF2-40B4-BE49-F238E27FC236}">
              <a16:creationId xmlns:a16="http://schemas.microsoft.com/office/drawing/2014/main" id="{00000000-0008-0000-1800-00008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1" name="Imagen 1914">
          <a:extLst>
            <a:ext uri="{FF2B5EF4-FFF2-40B4-BE49-F238E27FC236}">
              <a16:creationId xmlns:a16="http://schemas.microsoft.com/office/drawing/2014/main" id="{00000000-0008-0000-1800-00008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2" name="Imagen 1915">
          <a:extLst>
            <a:ext uri="{FF2B5EF4-FFF2-40B4-BE49-F238E27FC236}">
              <a16:creationId xmlns:a16="http://schemas.microsoft.com/office/drawing/2014/main" id="{00000000-0008-0000-1800-00008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3" name="Imagen 1916">
          <a:extLst>
            <a:ext uri="{FF2B5EF4-FFF2-40B4-BE49-F238E27FC236}">
              <a16:creationId xmlns:a16="http://schemas.microsoft.com/office/drawing/2014/main" id="{00000000-0008-0000-1800-00008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4" name="Imagen 1917">
          <a:extLst>
            <a:ext uri="{FF2B5EF4-FFF2-40B4-BE49-F238E27FC236}">
              <a16:creationId xmlns:a16="http://schemas.microsoft.com/office/drawing/2014/main" id="{00000000-0008-0000-1800-00008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5" name="Imagen 1918">
          <a:extLst>
            <a:ext uri="{FF2B5EF4-FFF2-40B4-BE49-F238E27FC236}">
              <a16:creationId xmlns:a16="http://schemas.microsoft.com/office/drawing/2014/main" id="{00000000-0008-0000-1800-00008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6" name="Imagen 1919">
          <a:extLst>
            <a:ext uri="{FF2B5EF4-FFF2-40B4-BE49-F238E27FC236}">
              <a16:creationId xmlns:a16="http://schemas.microsoft.com/office/drawing/2014/main" id="{00000000-0008-0000-1800-00009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7" name="Imagen 1920">
          <a:extLst>
            <a:ext uri="{FF2B5EF4-FFF2-40B4-BE49-F238E27FC236}">
              <a16:creationId xmlns:a16="http://schemas.microsoft.com/office/drawing/2014/main" id="{00000000-0008-0000-1800-00009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8" name="Imagen 1921">
          <a:extLst>
            <a:ext uri="{FF2B5EF4-FFF2-40B4-BE49-F238E27FC236}">
              <a16:creationId xmlns:a16="http://schemas.microsoft.com/office/drawing/2014/main" id="{00000000-0008-0000-1800-00009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39" name="Imagen 1922">
          <a:extLst>
            <a:ext uri="{FF2B5EF4-FFF2-40B4-BE49-F238E27FC236}">
              <a16:creationId xmlns:a16="http://schemas.microsoft.com/office/drawing/2014/main" id="{00000000-0008-0000-1800-00009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0" name="Imagen 1923">
          <a:extLst>
            <a:ext uri="{FF2B5EF4-FFF2-40B4-BE49-F238E27FC236}">
              <a16:creationId xmlns:a16="http://schemas.microsoft.com/office/drawing/2014/main" id="{00000000-0008-0000-1800-00009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1" name="Imagen 1924">
          <a:extLst>
            <a:ext uri="{FF2B5EF4-FFF2-40B4-BE49-F238E27FC236}">
              <a16:creationId xmlns:a16="http://schemas.microsoft.com/office/drawing/2014/main" id="{00000000-0008-0000-1800-00009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2" name="Imagen 1925">
          <a:extLst>
            <a:ext uri="{FF2B5EF4-FFF2-40B4-BE49-F238E27FC236}">
              <a16:creationId xmlns:a16="http://schemas.microsoft.com/office/drawing/2014/main" id="{00000000-0008-0000-1800-00009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3" name="Imagen 1926">
          <a:extLst>
            <a:ext uri="{FF2B5EF4-FFF2-40B4-BE49-F238E27FC236}">
              <a16:creationId xmlns:a16="http://schemas.microsoft.com/office/drawing/2014/main" id="{00000000-0008-0000-1800-00009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4" name="Imagen 1927">
          <a:extLst>
            <a:ext uri="{FF2B5EF4-FFF2-40B4-BE49-F238E27FC236}">
              <a16:creationId xmlns:a16="http://schemas.microsoft.com/office/drawing/2014/main" id="{00000000-0008-0000-1800-00009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5" name="Imagen 1928">
          <a:extLst>
            <a:ext uri="{FF2B5EF4-FFF2-40B4-BE49-F238E27FC236}">
              <a16:creationId xmlns:a16="http://schemas.microsoft.com/office/drawing/2014/main" id="{00000000-0008-0000-1800-00009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6" name="Imagen 1929">
          <a:extLst>
            <a:ext uri="{FF2B5EF4-FFF2-40B4-BE49-F238E27FC236}">
              <a16:creationId xmlns:a16="http://schemas.microsoft.com/office/drawing/2014/main" id="{00000000-0008-0000-1800-00009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7" name="Imagen 1930">
          <a:extLst>
            <a:ext uri="{FF2B5EF4-FFF2-40B4-BE49-F238E27FC236}">
              <a16:creationId xmlns:a16="http://schemas.microsoft.com/office/drawing/2014/main" id="{00000000-0008-0000-1800-00009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8" name="Imagen 1931">
          <a:extLst>
            <a:ext uri="{FF2B5EF4-FFF2-40B4-BE49-F238E27FC236}">
              <a16:creationId xmlns:a16="http://schemas.microsoft.com/office/drawing/2014/main" id="{00000000-0008-0000-1800-00009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49" name="Imagen 1932">
          <a:extLst>
            <a:ext uri="{FF2B5EF4-FFF2-40B4-BE49-F238E27FC236}">
              <a16:creationId xmlns:a16="http://schemas.microsoft.com/office/drawing/2014/main" id="{00000000-0008-0000-1800-00009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0" name="Imagen 1933">
          <a:extLst>
            <a:ext uri="{FF2B5EF4-FFF2-40B4-BE49-F238E27FC236}">
              <a16:creationId xmlns:a16="http://schemas.microsoft.com/office/drawing/2014/main" id="{00000000-0008-0000-1800-00009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1" name="Imagen 1934">
          <a:extLst>
            <a:ext uri="{FF2B5EF4-FFF2-40B4-BE49-F238E27FC236}">
              <a16:creationId xmlns:a16="http://schemas.microsoft.com/office/drawing/2014/main" id="{00000000-0008-0000-1800-00009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2" name="Imagen 1935">
          <a:extLst>
            <a:ext uri="{FF2B5EF4-FFF2-40B4-BE49-F238E27FC236}">
              <a16:creationId xmlns:a16="http://schemas.microsoft.com/office/drawing/2014/main" id="{00000000-0008-0000-1800-0000A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3" name="Imagen 1936">
          <a:extLst>
            <a:ext uri="{FF2B5EF4-FFF2-40B4-BE49-F238E27FC236}">
              <a16:creationId xmlns:a16="http://schemas.microsoft.com/office/drawing/2014/main" id="{00000000-0008-0000-1800-0000A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4" name="Imagen 1937">
          <a:extLst>
            <a:ext uri="{FF2B5EF4-FFF2-40B4-BE49-F238E27FC236}">
              <a16:creationId xmlns:a16="http://schemas.microsoft.com/office/drawing/2014/main" id="{00000000-0008-0000-1800-0000A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5" name="Imagen 1938">
          <a:extLst>
            <a:ext uri="{FF2B5EF4-FFF2-40B4-BE49-F238E27FC236}">
              <a16:creationId xmlns:a16="http://schemas.microsoft.com/office/drawing/2014/main" id="{00000000-0008-0000-1800-0000A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6" name="Imagen 1939">
          <a:extLst>
            <a:ext uri="{FF2B5EF4-FFF2-40B4-BE49-F238E27FC236}">
              <a16:creationId xmlns:a16="http://schemas.microsoft.com/office/drawing/2014/main" id="{00000000-0008-0000-1800-0000A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7" name="Imagen 1940">
          <a:extLst>
            <a:ext uri="{FF2B5EF4-FFF2-40B4-BE49-F238E27FC236}">
              <a16:creationId xmlns:a16="http://schemas.microsoft.com/office/drawing/2014/main" id="{00000000-0008-0000-1800-0000A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8" name="Imagen 1941">
          <a:extLst>
            <a:ext uri="{FF2B5EF4-FFF2-40B4-BE49-F238E27FC236}">
              <a16:creationId xmlns:a16="http://schemas.microsoft.com/office/drawing/2014/main" id="{00000000-0008-0000-1800-0000A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59" name="Imagen 1942">
          <a:extLst>
            <a:ext uri="{FF2B5EF4-FFF2-40B4-BE49-F238E27FC236}">
              <a16:creationId xmlns:a16="http://schemas.microsoft.com/office/drawing/2014/main" id="{00000000-0008-0000-1800-0000A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0" name="Imagen 1943">
          <a:extLst>
            <a:ext uri="{FF2B5EF4-FFF2-40B4-BE49-F238E27FC236}">
              <a16:creationId xmlns:a16="http://schemas.microsoft.com/office/drawing/2014/main" id="{00000000-0008-0000-1800-0000A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1" name="Imagen 1944">
          <a:extLst>
            <a:ext uri="{FF2B5EF4-FFF2-40B4-BE49-F238E27FC236}">
              <a16:creationId xmlns:a16="http://schemas.microsoft.com/office/drawing/2014/main" id="{00000000-0008-0000-1800-0000A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2" name="Imagen 1945">
          <a:extLst>
            <a:ext uri="{FF2B5EF4-FFF2-40B4-BE49-F238E27FC236}">
              <a16:creationId xmlns:a16="http://schemas.microsoft.com/office/drawing/2014/main" id="{00000000-0008-0000-1800-0000A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3" name="Imagen 1946">
          <a:extLst>
            <a:ext uri="{FF2B5EF4-FFF2-40B4-BE49-F238E27FC236}">
              <a16:creationId xmlns:a16="http://schemas.microsoft.com/office/drawing/2014/main" id="{00000000-0008-0000-1800-0000A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4" name="Imagen 1947">
          <a:extLst>
            <a:ext uri="{FF2B5EF4-FFF2-40B4-BE49-F238E27FC236}">
              <a16:creationId xmlns:a16="http://schemas.microsoft.com/office/drawing/2014/main" id="{00000000-0008-0000-1800-0000A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5" name="Imagen 1948">
          <a:extLst>
            <a:ext uri="{FF2B5EF4-FFF2-40B4-BE49-F238E27FC236}">
              <a16:creationId xmlns:a16="http://schemas.microsoft.com/office/drawing/2014/main" id="{00000000-0008-0000-1800-0000A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6" name="Imagen 1949">
          <a:extLst>
            <a:ext uri="{FF2B5EF4-FFF2-40B4-BE49-F238E27FC236}">
              <a16:creationId xmlns:a16="http://schemas.microsoft.com/office/drawing/2014/main" id="{00000000-0008-0000-1800-0000A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7" name="Imagen 1950">
          <a:extLst>
            <a:ext uri="{FF2B5EF4-FFF2-40B4-BE49-F238E27FC236}">
              <a16:creationId xmlns:a16="http://schemas.microsoft.com/office/drawing/2014/main" id="{00000000-0008-0000-1800-0000A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8" name="Imagen 1951">
          <a:extLst>
            <a:ext uri="{FF2B5EF4-FFF2-40B4-BE49-F238E27FC236}">
              <a16:creationId xmlns:a16="http://schemas.microsoft.com/office/drawing/2014/main" id="{00000000-0008-0000-1800-0000B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69" name="Imagen 1952">
          <a:extLst>
            <a:ext uri="{FF2B5EF4-FFF2-40B4-BE49-F238E27FC236}">
              <a16:creationId xmlns:a16="http://schemas.microsoft.com/office/drawing/2014/main" id="{00000000-0008-0000-1800-0000B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0" name="Imagen 1953">
          <a:extLst>
            <a:ext uri="{FF2B5EF4-FFF2-40B4-BE49-F238E27FC236}">
              <a16:creationId xmlns:a16="http://schemas.microsoft.com/office/drawing/2014/main" id="{00000000-0008-0000-1800-0000B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1" name="Imagen 1954">
          <a:extLst>
            <a:ext uri="{FF2B5EF4-FFF2-40B4-BE49-F238E27FC236}">
              <a16:creationId xmlns:a16="http://schemas.microsoft.com/office/drawing/2014/main" id="{00000000-0008-0000-1800-0000B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2" name="Imagen 1955">
          <a:extLst>
            <a:ext uri="{FF2B5EF4-FFF2-40B4-BE49-F238E27FC236}">
              <a16:creationId xmlns:a16="http://schemas.microsoft.com/office/drawing/2014/main" id="{00000000-0008-0000-1800-0000B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3" name="Imagen 1956">
          <a:extLst>
            <a:ext uri="{FF2B5EF4-FFF2-40B4-BE49-F238E27FC236}">
              <a16:creationId xmlns:a16="http://schemas.microsoft.com/office/drawing/2014/main" id="{00000000-0008-0000-1800-0000B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4" name="Imagen 1957">
          <a:extLst>
            <a:ext uri="{FF2B5EF4-FFF2-40B4-BE49-F238E27FC236}">
              <a16:creationId xmlns:a16="http://schemas.microsoft.com/office/drawing/2014/main" id="{00000000-0008-0000-1800-0000B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5" name="Imagen 1958">
          <a:extLst>
            <a:ext uri="{FF2B5EF4-FFF2-40B4-BE49-F238E27FC236}">
              <a16:creationId xmlns:a16="http://schemas.microsoft.com/office/drawing/2014/main" id="{00000000-0008-0000-1800-0000B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6" name="Imagen 1959">
          <a:extLst>
            <a:ext uri="{FF2B5EF4-FFF2-40B4-BE49-F238E27FC236}">
              <a16:creationId xmlns:a16="http://schemas.microsoft.com/office/drawing/2014/main" id="{00000000-0008-0000-1800-0000B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7" name="Imagen 1960">
          <a:extLst>
            <a:ext uri="{FF2B5EF4-FFF2-40B4-BE49-F238E27FC236}">
              <a16:creationId xmlns:a16="http://schemas.microsoft.com/office/drawing/2014/main" id="{00000000-0008-0000-1800-0000B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8" name="Imagen 1961">
          <a:extLst>
            <a:ext uri="{FF2B5EF4-FFF2-40B4-BE49-F238E27FC236}">
              <a16:creationId xmlns:a16="http://schemas.microsoft.com/office/drawing/2014/main" id="{00000000-0008-0000-1800-0000B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79" name="Imagen 1962">
          <a:extLst>
            <a:ext uri="{FF2B5EF4-FFF2-40B4-BE49-F238E27FC236}">
              <a16:creationId xmlns:a16="http://schemas.microsoft.com/office/drawing/2014/main" id="{00000000-0008-0000-1800-0000B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0" name="Imagen 1963">
          <a:extLst>
            <a:ext uri="{FF2B5EF4-FFF2-40B4-BE49-F238E27FC236}">
              <a16:creationId xmlns:a16="http://schemas.microsoft.com/office/drawing/2014/main" id="{00000000-0008-0000-1800-0000B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1" name="Imagen 1964">
          <a:extLst>
            <a:ext uri="{FF2B5EF4-FFF2-40B4-BE49-F238E27FC236}">
              <a16:creationId xmlns:a16="http://schemas.microsoft.com/office/drawing/2014/main" id="{00000000-0008-0000-1800-0000B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2" name="Imagen 1965">
          <a:extLst>
            <a:ext uri="{FF2B5EF4-FFF2-40B4-BE49-F238E27FC236}">
              <a16:creationId xmlns:a16="http://schemas.microsoft.com/office/drawing/2014/main" id="{00000000-0008-0000-1800-0000B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3" name="Imagen 1966">
          <a:extLst>
            <a:ext uri="{FF2B5EF4-FFF2-40B4-BE49-F238E27FC236}">
              <a16:creationId xmlns:a16="http://schemas.microsoft.com/office/drawing/2014/main" id="{00000000-0008-0000-1800-0000B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4" name="Imagen 1967">
          <a:extLst>
            <a:ext uri="{FF2B5EF4-FFF2-40B4-BE49-F238E27FC236}">
              <a16:creationId xmlns:a16="http://schemas.microsoft.com/office/drawing/2014/main" id="{00000000-0008-0000-1800-0000C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5" name="Imagen 1968">
          <a:extLst>
            <a:ext uri="{FF2B5EF4-FFF2-40B4-BE49-F238E27FC236}">
              <a16:creationId xmlns:a16="http://schemas.microsoft.com/office/drawing/2014/main" id="{00000000-0008-0000-1800-0000C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6" name="Imagen 1969">
          <a:extLst>
            <a:ext uri="{FF2B5EF4-FFF2-40B4-BE49-F238E27FC236}">
              <a16:creationId xmlns:a16="http://schemas.microsoft.com/office/drawing/2014/main" id="{00000000-0008-0000-1800-0000C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7" name="Imagen 1970">
          <a:extLst>
            <a:ext uri="{FF2B5EF4-FFF2-40B4-BE49-F238E27FC236}">
              <a16:creationId xmlns:a16="http://schemas.microsoft.com/office/drawing/2014/main" id="{00000000-0008-0000-1800-0000C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8" name="Imagen 1971">
          <a:extLst>
            <a:ext uri="{FF2B5EF4-FFF2-40B4-BE49-F238E27FC236}">
              <a16:creationId xmlns:a16="http://schemas.microsoft.com/office/drawing/2014/main" id="{00000000-0008-0000-1800-0000C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89" name="Imagen 1972">
          <a:extLst>
            <a:ext uri="{FF2B5EF4-FFF2-40B4-BE49-F238E27FC236}">
              <a16:creationId xmlns:a16="http://schemas.microsoft.com/office/drawing/2014/main" id="{00000000-0008-0000-1800-0000C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0" name="Imagen 1973">
          <a:extLst>
            <a:ext uri="{FF2B5EF4-FFF2-40B4-BE49-F238E27FC236}">
              <a16:creationId xmlns:a16="http://schemas.microsoft.com/office/drawing/2014/main" id="{00000000-0008-0000-1800-0000C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1" name="Imagen 1974">
          <a:extLst>
            <a:ext uri="{FF2B5EF4-FFF2-40B4-BE49-F238E27FC236}">
              <a16:creationId xmlns:a16="http://schemas.microsoft.com/office/drawing/2014/main" id="{00000000-0008-0000-1800-0000C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2" name="Imagen 1975">
          <a:extLst>
            <a:ext uri="{FF2B5EF4-FFF2-40B4-BE49-F238E27FC236}">
              <a16:creationId xmlns:a16="http://schemas.microsoft.com/office/drawing/2014/main" id="{00000000-0008-0000-1800-0000C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3" name="Imagen 1976">
          <a:extLst>
            <a:ext uri="{FF2B5EF4-FFF2-40B4-BE49-F238E27FC236}">
              <a16:creationId xmlns:a16="http://schemas.microsoft.com/office/drawing/2014/main" id="{00000000-0008-0000-1800-0000C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4" name="Imagen 1977">
          <a:extLst>
            <a:ext uri="{FF2B5EF4-FFF2-40B4-BE49-F238E27FC236}">
              <a16:creationId xmlns:a16="http://schemas.microsoft.com/office/drawing/2014/main" id="{00000000-0008-0000-1800-0000C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5" name="Imagen 1978">
          <a:extLst>
            <a:ext uri="{FF2B5EF4-FFF2-40B4-BE49-F238E27FC236}">
              <a16:creationId xmlns:a16="http://schemas.microsoft.com/office/drawing/2014/main" id="{00000000-0008-0000-1800-0000C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6" name="Imagen 1979">
          <a:extLst>
            <a:ext uri="{FF2B5EF4-FFF2-40B4-BE49-F238E27FC236}">
              <a16:creationId xmlns:a16="http://schemas.microsoft.com/office/drawing/2014/main" id="{00000000-0008-0000-1800-0000C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7" name="Imagen 1980">
          <a:extLst>
            <a:ext uri="{FF2B5EF4-FFF2-40B4-BE49-F238E27FC236}">
              <a16:creationId xmlns:a16="http://schemas.microsoft.com/office/drawing/2014/main" id="{00000000-0008-0000-1800-0000C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8" name="Imagen 1981">
          <a:extLst>
            <a:ext uri="{FF2B5EF4-FFF2-40B4-BE49-F238E27FC236}">
              <a16:creationId xmlns:a16="http://schemas.microsoft.com/office/drawing/2014/main" id="{00000000-0008-0000-1800-0000C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1999" name="Imagen 1982">
          <a:extLst>
            <a:ext uri="{FF2B5EF4-FFF2-40B4-BE49-F238E27FC236}">
              <a16:creationId xmlns:a16="http://schemas.microsoft.com/office/drawing/2014/main" id="{00000000-0008-0000-1800-0000C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0" name="Imagen 1983">
          <a:extLst>
            <a:ext uri="{FF2B5EF4-FFF2-40B4-BE49-F238E27FC236}">
              <a16:creationId xmlns:a16="http://schemas.microsoft.com/office/drawing/2014/main" id="{00000000-0008-0000-1800-0000D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1" name="Imagen 1984">
          <a:extLst>
            <a:ext uri="{FF2B5EF4-FFF2-40B4-BE49-F238E27FC236}">
              <a16:creationId xmlns:a16="http://schemas.microsoft.com/office/drawing/2014/main" id="{00000000-0008-0000-1800-0000D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2" name="Imagen 1985">
          <a:extLst>
            <a:ext uri="{FF2B5EF4-FFF2-40B4-BE49-F238E27FC236}">
              <a16:creationId xmlns:a16="http://schemas.microsoft.com/office/drawing/2014/main" id="{00000000-0008-0000-1800-0000D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3" name="Imagen 1986">
          <a:extLst>
            <a:ext uri="{FF2B5EF4-FFF2-40B4-BE49-F238E27FC236}">
              <a16:creationId xmlns:a16="http://schemas.microsoft.com/office/drawing/2014/main" id="{00000000-0008-0000-1800-0000D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4" name="Imagen 1987">
          <a:extLst>
            <a:ext uri="{FF2B5EF4-FFF2-40B4-BE49-F238E27FC236}">
              <a16:creationId xmlns:a16="http://schemas.microsoft.com/office/drawing/2014/main" id="{00000000-0008-0000-1800-0000D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5" name="Imagen 1988">
          <a:extLst>
            <a:ext uri="{FF2B5EF4-FFF2-40B4-BE49-F238E27FC236}">
              <a16:creationId xmlns:a16="http://schemas.microsoft.com/office/drawing/2014/main" id="{00000000-0008-0000-1800-0000D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6" name="Imagen 1989">
          <a:extLst>
            <a:ext uri="{FF2B5EF4-FFF2-40B4-BE49-F238E27FC236}">
              <a16:creationId xmlns:a16="http://schemas.microsoft.com/office/drawing/2014/main" id="{00000000-0008-0000-1800-0000D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7" name="Imagen 1990">
          <a:extLst>
            <a:ext uri="{FF2B5EF4-FFF2-40B4-BE49-F238E27FC236}">
              <a16:creationId xmlns:a16="http://schemas.microsoft.com/office/drawing/2014/main" id="{00000000-0008-0000-1800-0000D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8" name="Imagen 1991">
          <a:extLst>
            <a:ext uri="{FF2B5EF4-FFF2-40B4-BE49-F238E27FC236}">
              <a16:creationId xmlns:a16="http://schemas.microsoft.com/office/drawing/2014/main" id="{00000000-0008-0000-1800-0000D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09" name="Imagen 1992">
          <a:extLst>
            <a:ext uri="{FF2B5EF4-FFF2-40B4-BE49-F238E27FC236}">
              <a16:creationId xmlns:a16="http://schemas.microsoft.com/office/drawing/2014/main" id="{00000000-0008-0000-1800-0000D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0" name="Imagen 1993">
          <a:extLst>
            <a:ext uri="{FF2B5EF4-FFF2-40B4-BE49-F238E27FC236}">
              <a16:creationId xmlns:a16="http://schemas.microsoft.com/office/drawing/2014/main" id="{00000000-0008-0000-1800-0000D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1" name="Imagen 1994">
          <a:extLst>
            <a:ext uri="{FF2B5EF4-FFF2-40B4-BE49-F238E27FC236}">
              <a16:creationId xmlns:a16="http://schemas.microsoft.com/office/drawing/2014/main" id="{00000000-0008-0000-1800-0000D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2" name="Imagen 1995">
          <a:extLst>
            <a:ext uri="{FF2B5EF4-FFF2-40B4-BE49-F238E27FC236}">
              <a16:creationId xmlns:a16="http://schemas.microsoft.com/office/drawing/2014/main" id="{00000000-0008-0000-1800-0000D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3" name="Imagen 1996">
          <a:extLst>
            <a:ext uri="{FF2B5EF4-FFF2-40B4-BE49-F238E27FC236}">
              <a16:creationId xmlns:a16="http://schemas.microsoft.com/office/drawing/2014/main" id="{00000000-0008-0000-1800-0000D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4" name="Imagen 1997">
          <a:extLst>
            <a:ext uri="{FF2B5EF4-FFF2-40B4-BE49-F238E27FC236}">
              <a16:creationId xmlns:a16="http://schemas.microsoft.com/office/drawing/2014/main" id="{00000000-0008-0000-1800-0000D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5" name="Imagen 1998">
          <a:extLst>
            <a:ext uri="{FF2B5EF4-FFF2-40B4-BE49-F238E27FC236}">
              <a16:creationId xmlns:a16="http://schemas.microsoft.com/office/drawing/2014/main" id="{00000000-0008-0000-1800-0000D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6" name="Imagen 1999">
          <a:extLst>
            <a:ext uri="{FF2B5EF4-FFF2-40B4-BE49-F238E27FC236}">
              <a16:creationId xmlns:a16="http://schemas.microsoft.com/office/drawing/2014/main" id="{00000000-0008-0000-1800-0000E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7" name="Imagen 2000">
          <a:extLst>
            <a:ext uri="{FF2B5EF4-FFF2-40B4-BE49-F238E27FC236}">
              <a16:creationId xmlns:a16="http://schemas.microsoft.com/office/drawing/2014/main" id="{00000000-0008-0000-1800-0000E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8" name="Imagen 2001">
          <a:extLst>
            <a:ext uri="{FF2B5EF4-FFF2-40B4-BE49-F238E27FC236}">
              <a16:creationId xmlns:a16="http://schemas.microsoft.com/office/drawing/2014/main" id="{00000000-0008-0000-1800-0000E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19" name="Imagen 2002">
          <a:extLst>
            <a:ext uri="{FF2B5EF4-FFF2-40B4-BE49-F238E27FC236}">
              <a16:creationId xmlns:a16="http://schemas.microsoft.com/office/drawing/2014/main" id="{00000000-0008-0000-1800-0000E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0" name="Imagen 2003">
          <a:extLst>
            <a:ext uri="{FF2B5EF4-FFF2-40B4-BE49-F238E27FC236}">
              <a16:creationId xmlns:a16="http://schemas.microsoft.com/office/drawing/2014/main" id="{00000000-0008-0000-1800-0000E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1" name="Imagen 2004">
          <a:extLst>
            <a:ext uri="{FF2B5EF4-FFF2-40B4-BE49-F238E27FC236}">
              <a16:creationId xmlns:a16="http://schemas.microsoft.com/office/drawing/2014/main" id="{00000000-0008-0000-1800-0000E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2" name="Imagen 2005">
          <a:extLst>
            <a:ext uri="{FF2B5EF4-FFF2-40B4-BE49-F238E27FC236}">
              <a16:creationId xmlns:a16="http://schemas.microsoft.com/office/drawing/2014/main" id="{00000000-0008-0000-1800-0000E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3" name="Imagen 2006">
          <a:extLst>
            <a:ext uri="{FF2B5EF4-FFF2-40B4-BE49-F238E27FC236}">
              <a16:creationId xmlns:a16="http://schemas.microsoft.com/office/drawing/2014/main" id="{00000000-0008-0000-1800-0000E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4" name="Imagen 2007">
          <a:extLst>
            <a:ext uri="{FF2B5EF4-FFF2-40B4-BE49-F238E27FC236}">
              <a16:creationId xmlns:a16="http://schemas.microsoft.com/office/drawing/2014/main" id="{00000000-0008-0000-1800-0000E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5" name="Imagen 2008">
          <a:extLst>
            <a:ext uri="{FF2B5EF4-FFF2-40B4-BE49-F238E27FC236}">
              <a16:creationId xmlns:a16="http://schemas.microsoft.com/office/drawing/2014/main" id="{00000000-0008-0000-1800-0000E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6" name="Imagen 2009">
          <a:extLst>
            <a:ext uri="{FF2B5EF4-FFF2-40B4-BE49-F238E27FC236}">
              <a16:creationId xmlns:a16="http://schemas.microsoft.com/office/drawing/2014/main" id="{00000000-0008-0000-1800-0000E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7" name="Imagen 2010">
          <a:extLst>
            <a:ext uri="{FF2B5EF4-FFF2-40B4-BE49-F238E27FC236}">
              <a16:creationId xmlns:a16="http://schemas.microsoft.com/office/drawing/2014/main" id="{00000000-0008-0000-1800-0000E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8" name="Imagen 2011">
          <a:extLst>
            <a:ext uri="{FF2B5EF4-FFF2-40B4-BE49-F238E27FC236}">
              <a16:creationId xmlns:a16="http://schemas.microsoft.com/office/drawing/2014/main" id="{00000000-0008-0000-1800-0000E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29" name="Imagen 2012">
          <a:extLst>
            <a:ext uri="{FF2B5EF4-FFF2-40B4-BE49-F238E27FC236}">
              <a16:creationId xmlns:a16="http://schemas.microsoft.com/office/drawing/2014/main" id="{00000000-0008-0000-1800-0000E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0" name="Imagen 2013">
          <a:extLst>
            <a:ext uri="{FF2B5EF4-FFF2-40B4-BE49-F238E27FC236}">
              <a16:creationId xmlns:a16="http://schemas.microsoft.com/office/drawing/2014/main" id="{00000000-0008-0000-1800-0000E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1" name="Imagen 2014">
          <a:extLst>
            <a:ext uri="{FF2B5EF4-FFF2-40B4-BE49-F238E27FC236}">
              <a16:creationId xmlns:a16="http://schemas.microsoft.com/office/drawing/2014/main" id="{00000000-0008-0000-1800-0000E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2" name="Imagen 2015">
          <a:extLst>
            <a:ext uri="{FF2B5EF4-FFF2-40B4-BE49-F238E27FC236}">
              <a16:creationId xmlns:a16="http://schemas.microsoft.com/office/drawing/2014/main" id="{00000000-0008-0000-1800-0000F0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3" name="Imagen 2016">
          <a:extLst>
            <a:ext uri="{FF2B5EF4-FFF2-40B4-BE49-F238E27FC236}">
              <a16:creationId xmlns:a16="http://schemas.microsoft.com/office/drawing/2014/main" id="{00000000-0008-0000-1800-0000F1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4" name="Imagen 2017">
          <a:extLst>
            <a:ext uri="{FF2B5EF4-FFF2-40B4-BE49-F238E27FC236}">
              <a16:creationId xmlns:a16="http://schemas.microsoft.com/office/drawing/2014/main" id="{00000000-0008-0000-1800-0000F2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5" name="Imagen 2018">
          <a:extLst>
            <a:ext uri="{FF2B5EF4-FFF2-40B4-BE49-F238E27FC236}">
              <a16:creationId xmlns:a16="http://schemas.microsoft.com/office/drawing/2014/main" id="{00000000-0008-0000-1800-0000F3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6" name="Imagen 2019">
          <a:extLst>
            <a:ext uri="{FF2B5EF4-FFF2-40B4-BE49-F238E27FC236}">
              <a16:creationId xmlns:a16="http://schemas.microsoft.com/office/drawing/2014/main" id="{00000000-0008-0000-1800-0000F4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7" name="Imagen 2020">
          <a:extLst>
            <a:ext uri="{FF2B5EF4-FFF2-40B4-BE49-F238E27FC236}">
              <a16:creationId xmlns:a16="http://schemas.microsoft.com/office/drawing/2014/main" id="{00000000-0008-0000-1800-0000F5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8" name="Imagen 2021">
          <a:extLst>
            <a:ext uri="{FF2B5EF4-FFF2-40B4-BE49-F238E27FC236}">
              <a16:creationId xmlns:a16="http://schemas.microsoft.com/office/drawing/2014/main" id="{00000000-0008-0000-1800-0000F6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39" name="Imagen 2022">
          <a:extLst>
            <a:ext uri="{FF2B5EF4-FFF2-40B4-BE49-F238E27FC236}">
              <a16:creationId xmlns:a16="http://schemas.microsoft.com/office/drawing/2014/main" id="{00000000-0008-0000-1800-0000F7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0" name="Imagen 2023">
          <a:extLst>
            <a:ext uri="{FF2B5EF4-FFF2-40B4-BE49-F238E27FC236}">
              <a16:creationId xmlns:a16="http://schemas.microsoft.com/office/drawing/2014/main" id="{00000000-0008-0000-1800-0000F8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1" name="Imagen 2024">
          <a:extLst>
            <a:ext uri="{FF2B5EF4-FFF2-40B4-BE49-F238E27FC236}">
              <a16:creationId xmlns:a16="http://schemas.microsoft.com/office/drawing/2014/main" id="{00000000-0008-0000-1800-0000F9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2" name="Imagen 2025">
          <a:extLst>
            <a:ext uri="{FF2B5EF4-FFF2-40B4-BE49-F238E27FC236}">
              <a16:creationId xmlns:a16="http://schemas.microsoft.com/office/drawing/2014/main" id="{00000000-0008-0000-1800-0000FA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3" name="Imagen 2026">
          <a:extLst>
            <a:ext uri="{FF2B5EF4-FFF2-40B4-BE49-F238E27FC236}">
              <a16:creationId xmlns:a16="http://schemas.microsoft.com/office/drawing/2014/main" id="{00000000-0008-0000-1800-0000FB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4" name="Imagen 2027">
          <a:extLst>
            <a:ext uri="{FF2B5EF4-FFF2-40B4-BE49-F238E27FC236}">
              <a16:creationId xmlns:a16="http://schemas.microsoft.com/office/drawing/2014/main" id="{00000000-0008-0000-1800-0000FC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5" name="Imagen 2028">
          <a:extLst>
            <a:ext uri="{FF2B5EF4-FFF2-40B4-BE49-F238E27FC236}">
              <a16:creationId xmlns:a16="http://schemas.microsoft.com/office/drawing/2014/main" id="{00000000-0008-0000-1800-0000FD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6" name="Imagen 2029">
          <a:extLst>
            <a:ext uri="{FF2B5EF4-FFF2-40B4-BE49-F238E27FC236}">
              <a16:creationId xmlns:a16="http://schemas.microsoft.com/office/drawing/2014/main" id="{00000000-0008-0000-1800-0000FE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7" name="Imagen 2030">
          <a:extLst>
            <a:ext uri="{FF2B5EF4-FFF2-40B4-BE49-F238E27FC236}">
              <a16:creationId xmlns:a16="http://schemas.microsoft.com/office/drawing/2014/main" id="{00000000-0008-0000-1800-0000FF07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8" name="Imagen 2031">
          <a:extLst>
            <a:ext uri="{FF2B5EF4-FFF2-40B4-BE49-F238E27FC236}">
              <a16:creationId xmlns:a16="http://schemas.microsoft.com/office/drawing/2014/main" id="{00000000-0008-0000-1800-00000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49" name="Imagen 2032">
          <a:extLst>
            <a:ext uri="{FF2B5EF4-FFF2-40B4-BE49-F238E27FC236}">
              <a16:creationId xmlns:a16="http://schemas.microsoft.com/office/drawing/2014/main" id="{00000000-0008-0000-1800-00000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0" name="Imagen 2033">
          <a:extLst>
            <a:ext uri="{FF2B5EF4-FFF2-40B4-BE49-F238E27FC236}">
              <a16:creationId xmlns:a16="http://schemas.microsoft.com/office/drawing/2014/main" id="{00000000-0008-0000-1800-00000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1" name="Imagen 2034">
          <a:extLst>
            <a:ext uri="{FF2B5EF4-FFF2-40B4-BE49-F238E27FC236}">
              <a16:creationId xmlns:a16="http://schemas.microsoft.com/office/drawing/2014/main" id="{00000000-0008-0000-1800-00000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2" name="Imagen 2035">
          <a:extLst>
            <a:ext uri="{FF2B5EF4-FFF2-40B4-BE49-F238E27FC236}">
              <a16:creationId xmlns:a16="http://schemas.microsoft.com/office/drawing/2014/main" id="{00000000-0008-0000-1800-00000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3" name="Imagen 2036">
          <a:extLst>
            <a:ext uri="{FF2B5EF4-FFF2-40B4-BE49-F238E27FC236}">
              <a16:creationId xmlns:a16="http://schemas.microsoft.com/office/drawing/2014/main" id="{00000000-0008-0000-1800-00000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4" name="Imagen 2037">
          <a:extLst>
            <a:ext uri="{FF2B5EF4-FFF2-40B4-BE49-F238E27FC236}">
              <a16:creationId xmlns:a16="http://schemas.microsoft.com/office/drawing/2014/main" id="{00000000-0008-0000-1800-00000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5" name="Imagen 2038">
          <a:extLst>
            <a:ext uri="{FF2B5EF4-FFF2-40B4-BE49-F238E27FC236}">
              <a16:creationId xmlns:a16="http://schemas.microsoft.com/office/drawing/2014/main" id="{00000000-0008-0000-1800-00000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6" name="Imagen 2039">
          <a:extLst>
            <a:ext uri="{FF2B5EF4-FFF2-40B4-BE49-F238E27FC236}">
              <a16:creationId xmlns:a16="http://schemas.microsoft.com/office/drawing/2014/main" id="{00000000-0008-0000-1800-00000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7" name="Imagen 2040">
          <a:extLst>
            <a:ext uri="{FF2B5EF4-FFF2-40B4-BE49-F238E27FC236}">
              <a16:creationId xmlns:a16="http://schemas.microsoft.com/office/drawing/2014/main" id="{00000000-0008-0000-1800-00000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8" name="Imagen 2041">
          <a:extLst>
            <a:ext uri="{FF2B5EF4-FFF2-40B4-BE49-F238E27FC236}">
              <a16:creationId xmlns:a16="http://schemas.microsoft.com/office/drawing/2014/main" id="{00000000-0008-0000-1800-00000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59" name="Imagen 2042">
          <a:extLst>
            <a:ext uri="{FF2B5EF4-FFF2-40B4-BE49-F238E27FC236}">
              <a16:creationId xmlns:a16="http://schemas.microsoft.com/office/drawing/2014/main" id="{00000000-0008-0000-1800-00000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0" name="Imagen 2043">
          <a:extLst>
            <a:ext uri="{FF2B5EF4-FFF2-40B4-BE49-F238E27FC236}">
              <a16:creationId xmlns:a16="http://schemas.microsoft.com/office/drawing/2014/main" id="{00000000-0008-0000-1800-00000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1" name="Imagen 2044">
          <a:extLst>
            <a:ext uri="{FF2B5EF4-FFF2-40B4-BE49-F238E27FC236}">
              <a16:creationId xmlns:a16="http://schemas.microsoft.com/office/drawing/2014/main" id="{00000000-0008-0000-1800-00000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2" name="Imagen 2045">
          <a:extLst>
            <a:ext uri="{FF2B5EF4-FFF2-40B4-BE49-F238E27FC236}">
              <a16:creationId xmlns:a16="http://schemas.microsoft.com/office/drawing/2014/main" id="{00000000-0008-0000-1800-00000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3" name="Imagen 2046">
          <a:extLst>
            <a:ext uri="{FF2B5EF4-FFF2-40B4-BE49-F238E27FC236}">
              <a16:creationId xmlns:a16="http://schemas.microsoft.com/office/drawing/2014/main" id="{00000000-0008-0000-1800-00000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4" name="Imagen 2047">
          <a:extLst>
            <a:ext uri="{FF2B5EF4-FFF2-40B4-BE49-F238E27FC236}">
              <a16:creationId xmlns:a16="http://schemas.microsoft.com/office/drawing/2014/main" id="{00000000-0008-0000-1800-00001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5" name="Imagen 2048">
          <a:extLst>
            <a:ext uri="{FF2B5EF4-FFF2-40B4-BE49-F238E27FC236}">
              <a16:creationId xmlns:a16="http://schemas.microsoft.com/office/drawing/2014/main" id="{00000000-0008-0000-1800-00001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6" name="Imagen 2049">
          <a:extLst>
            <a:ext uri="{FF2B5EF4-FFF2-40B4-BE49-F238E27FC236}">
              <a16:creationId xmlns:a16="http://schemas.microsoft.com/office/drawing/2014/main" id="{00000000-0008-0000-1800-00001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7" name="Imagen 2050">
          <a:extLst>
            <a:ext uri="{FF2B5EF4-FFF2-40B4-BE49-F238E27FC236}">
              <a16:creationId xmlns:a16="http://schemas.microsoft.com/office/drawing/2014/main" id="{00000000-0008-0000-1800-00001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8" name="Imagen 2051">
          <a:extLst>
            <a:ext uri="{FF2B5EF4-FFF2-40B4-BE49-F238E27FC236}">
              <a16:creationId xmlns:a16="http://schemas.microsoft.com/office/drawing/2014/main" id="{00000000-0008-0000-1800-00001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69" name="Imagen 2052">
          <a:extLst>
            <a:ext uri="{FF2B5EF4-FFF2-40B4-BE49-F238E27FC236}">
              <a16:creationId xmlns:a16="http://schemas.microsoft.com/office/drawing/2014/main" id="{00000000-0008-0000-1800-00001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0" name="Imagen 2053">
          <a:extLst>
            <a:ext uri="{FF2B5EF4-FFF2-40B4-BE49-F238E27FC236}">
              <a16:creationId xmlns:a16="http://schemas.microsoft.com/office/drawing/2014/main" id="{00000000-0008-0000-1800-00001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1" name="Imagen 2054">
          <a:extLst>
            <a:ext uri="{FF2B5EF4-FFF2-40B4-BE49-F238E27FC236}">
              <a16:creationId xmlns:a16="http://schemas.microsoft.com/office/drawing/2014/main" id="{00000000-0008-0000-1800-00001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2" name="Imagen 2055">
          <a:extLst>
            <a:ext uri="{FF2B5EF4-FFF2-40B4-BE49-F238E27FC236}">
              <a16:creationId xmlns:a16="http://schemas.microsoft.com/office/drawing/2014/main" id="{00000000-0008-0000-1800-00001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3" name="Imagen 2056">
          <a:extLst>
            <a:ext uri="{FF2B5EF4-FFF2-40B4-BE49-F238E27FC236}">
              <a16:creationId xmlns:a16="http://schemas.microsoft.com/office/drawing/2014/main" id="{00000000-0008-0000-1800-00001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4" name="Imagen 2057">
          <a:extLst>
            <a:ext uri="{FF2B5EF4-FFF2-40B4-BE49-F238E27FC236}">
              <a16:creationId xmlns:a16="http://schemas.microsoft.com/office/drawing/2014/main" id="{00000000-0008-0000-1800-00001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5" name="Imagen 2058">
          <a:extLst>
            <a:ext uri="{FF2B5EF4-FFF2-40B4-BE49-F238E27FC236}">
              <a16:creationId xmlns:a16="http://schemas.microsoft.com/office/drawing/2014/main" id="{00000000-0008-0000-1800-00001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6" name="Imagen 2059">
          <a:extLst>
            <a:ext uri="{FF2B5EF4-FFF2-40B4-BE49-F238E27FC236}">
              <a16:creationId xmlns:a16="http://schemas.microsoft.com/office/drawing/2014/main" id="{00000000-0008-0000-1800-00001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7" name="Imagen 2060">
          <a:extLst>
            <a:ext uri="{FF2B5EF4-FFF2-40B4-BE49-F238E27FC236}">
              <a16:creationId xmlns:a16="http://schemas.microsoft.com/office/drawing/2014/main" id="{00000000-0008-0000-1800-00001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8" name="Imagen 2061">
          <a:extLst>
            <a:ext uri="{FF2B5EF4-FFF2-40B4-BE49-F238E27FC236}">
              <a16:creationId xmlns:a16="http://schemas.microsoft.com/office/drawing/2014/main" id="{00000000-0008-0000-1800-00001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79" name="Imagen 2062">
          <a:extLst>
            <a:ext uri="{FF2B5EF4-FFF2-40B4-BE49-F238E27FC236}">
              <a16:creationId xmlns:a16="http://schemas.microsoft.com/office/drawing/2014/main" id="{00000000-0008-0000-1800-00001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0" name="Imagen 2063">
          <a:extLst>
            <a:ext uri="{FF2B5EF4-FFF2-40B4-BE49-F238E27FC236}">
              <a16:creationId xmlns:a16="http://schemas.microsoft.com/office/drawing/2014/main" id="{00000000-0008-0000-1800-00002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1" name="Imagen 2064">
          <a:extLst>
            <a:ext uri="{FF2B5EF4-FFF2-40B4-BE49-F238E27FC236}">
              <a16:creationId xmlns:a16="http://schemas.microsoft.com/office/drawing/2014/main" id="{00000000-0008-0000-1800-00002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2" name="Imagen 2065">
          <a:extLst>
            <a:ext uri="{FF2B5EF4-FFF2-40B4-BE49-F238E27FC236}">
              <a16:creationId xmlns:a16="http://schemas.microsoft.com/office/drawing/2014/main" id="{00000000-0008-0000-1800-00002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3" name="Imagen 2066">
          <a:extLst>
            <a:ext uri="{FF2B5EF4-FFF2-40B4-BE49-F238E27FC236}">
              <a16:creationId xmlns:a16="http://schemas.microsoft.com/office/drawing/2014/main" id="{00000000-0008-0000-1800-00002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4" name="Imagen 2067">
          <a:extLst>
            <a:ext uri="{FF2B5EF4-FFF2-40B4-BE49-F238E27FC236}">
              <a16:creationId xmlns:a16="http://schemas.microsoft.com/office/drawing/2014/main" id="{00000000-0008-0000-1800-00002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5" name="Imagen 2068">
          <a:extLst>
            <a:ext uri="{FF2B5EF4-FFF2-40B4-BE49-F238E27FC236}">
              <a16:creationId xmlns:a16="http://schemas.microsoft.com/office/drawing/2014/main" id="{00000000-0008-0000-1800-00002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6" name="Imagen 2069">
          <a:extLst>
            <a:ext uri="{FF2B5EF4-FFF2-40B4-BE49-F238E27FC236}">
              <a16:creationId xmlns:a16="http://schemas.microsoft.com/office/drawing/2014/main" id="{00000000-0008-0000-1800-00002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7" name="Imagen 2070">
          <a:extLst>
            <a:ext uri="{FF2B5EF4-FFF2-40B4-BE49-F238E27FC236}">
              <a16:creationId xmlns:a16="http://schemas.microsoft.com/office/drawing/2014/main" id="{00000000-0008-0000-1800-00002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8" name="Imagen 2071">
          <a:extLst>
            <a:ext uri="{FF2B5EF4-FFF2-40B4-BE49-F238E27FC236}">
              <a16:creationId xmlns:a16="http://schemas.microsoft.com/office/drawing/2014/main" id="{00000000-0008-0000-1800-00002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89" name="Imagen 2072">
          <a:extLst>
            <a:ext uri="{FF2B5EF4-FFF2-40B4-BE49-F238E27FC236}">
              <a16:creationId xmlns:a16="http://schemas.microsoft.com/office/drawing/2014/main" id="{00000000-0008-0000-1800-00002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0" name="Imagen 2073">
          <a:extLst>
            <a:ext uri="{FF2B5EF4-FFF2-40B4-BE49-F238E27FC236}">
              <a16:creationId xmlns:a16="http://schemas.microsoft.com/office/drawing/2014/main" id="{00000000-0008-0000-1800-00002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1" name="Imagen 2074">
          <a:extLst>
            <a:ext uri="{FF2B5EF4-FFF2-40B4-BE49-F238E27FC236}">
              <a16:creationId xmlns:a16="http://schemas.microsoft.com/office/drawing/2014/main" id="{00000000-0008-0000-1800-00002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2" name="Imagen 2075">
          <a:extLst>
            <a:ext uri="{FF2B5EF4-FFF2-40B4-BE49-F238E27FC236}">
              <a16:creationId xmlns:a16="http://schemas.microsoft.com/office/drawing/2014/main" id="{00000000-0008-0000-1800-00002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3" name="Imagen 2076">
          <a:extLst>
            <a:ext uri="{FF2B5EF4-FFF2-40B4-BE49-F238E27FC236}">
              <a16:creationId xmlns:a16="http://schemas.microsoft.com/office/drawing/2014/main" id="{00000000-0008-0000-1800-00002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4" name="Imagen 2077">
          <a:extLst>
            <a:ext uri="{FF2B5EF4-FFF2-40B4-BE49-F238E27FC236}">
              <a16:creationId xmlns:a16="http://schemas.microsoft.com/office/drawing/2014/main" id="{00000000-0008-0000-1800-00002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5" name="Imagen 2078">
          <a:extLst>
            <a:ext uri="{FF2B5EF4-FFF2-40B4-BE49-F238E27FC236}">
              <a16:creationId xmlns:a16="http://schemas.microsoft.com/office/drawing/2014/main" id="{00000000-0008-0000-1800-00002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6" name="Imagen 2079">
          <a:extLst>
            <a:ext uri="{FF2B5EF4-FFF2-40B4-BE49-F238E27FC236}">
              <a16:creationId xmlns:a16="http://schemas.microsoft.com/office/drawing/2014/main" id="{00000000-0008-0000-1800-00003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7" name="Imagen 2080">
          <a:extLst>
            <a:ext uri="{FF2B5EF4-FFF2-40B4-BE49-F238E27FC236}">
              <a16:creationId xmlns:a16="http://schemas.microsoft.com/office/drawing/2014/main" id="{00000000-0008-0000-1800-00003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8" name="Imagen 2081">
          <a:extLst>
            <a:ext uri="{FF2B5EF4-FFF2-40B4-BE49-F238E27FC236}">
              <a16:creationId xmlns:a16="http://schemas.microsoft.com/office/drawing/2014/main" id="{00000000-0008-0000-1800-00003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099" name="Imagen 2082">
          <a:extLst>
            <a:ext uri="{FF2B5EF4-FFF2-40B4-BE49-F238E27FC236}">
              <a16:creationId xmlns:a16="http://schemas.microsoft.com/office/drawing/2014/main" id="{00000000-0008-0000-1800-00003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0" name="Imagen 2083">
          <a:extLst>
            <a:ext uri="{FF2B5EF4-FFF2-40B4-BE49-F238E27FC236}">
              <a16:creationId xmlns:a16="http://schemas.microsoft.com/office/drawing/2014/main" id="{00000000-0008-0000-1800-00003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1" name="Imagen 2084">
          <a:extLst>
            <a:ext uri="{FF2B5EF4-FFF2-40B4-BE49-F238E27FC236}">
              <a16:creationId xmlns:a16="http://schemas.microsoft.com/office/drawing/2014/main" id="{00000000-0008-0000-1800-00003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2" name="Imagen 2085">
          <a:extLst>
            <a:ext uri="{FF2B5EF4-FFF2-40B4-BE49-F238E27FC236}">
              <a16:creationId xmlns:a16="http://schemas.microsoft.com/office/drawing/2014/main" id="{00000000-0008-0000-1800-00003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3" name="Imagen 2086">
          <a:extLst>
            <a:ext uri="{FF2B5EF4-FFF2-40B4-BE49-F238E27FC236}">
              <a16:creationId xmlns:a16="http://schemas.microsoft.com/office/drawing/2014/main" id="{00000000-0008-0000-1800-00003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4" name="Imagen 2087">
          <a:extLst>
            <a:ext uri="{FF2B5EF4-FFF2-40B4-BE49-F238E27FC236}">
              <a16:creationId xmlns:a16="http://schemas.microsoft.com/office/drawing/2014/main" id="{00000000-0008-0000-1800-00003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5" name="Imagen 2088">
          <a:extLst>
            <a:ext uri="{FF2B5EF4-FFF2-40B4-BE49-F238E27FC236}">
              <a16:creationId xmlns:a16="http://schemas.microsoft.com/office/drawing/2014/main" id="{00000000-0008-0000-1800-00003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6" name="Imagen 2089">
          <a:extLst>
            <a:ext uri="{FF2B5EF4-FFF2-40B4-BE49-F238E27FC236}">
              <a16:creationId xmlns:a16="http://schemas.microsoft.com/office/drawing/2014/main" id="{00000000-0008-0000-1800-00003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7" name="Imagen 2090">
          <a:extLst>
            <a:ext uri="{FF2B5EF4-FFF2-40B4-BE49-F238E27FC236}">
              <a16:creationId xmlns:a16="http://schemas.microsoft.com/office/drawing/2014/main" id="{00000000-0008-0000-1800-00003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8" name="Imagen 2091">
          <a:extLst>
            <a:ext uri="{FF2B5EF4-FFF2-40B4-BE49-F238E27FC236}">
              <a16:creationId xmlns:a16="http://schemas.microsoft.com/office/drawing/2014/main" id="{00000000-0008-0000-1800-00003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09" name="Imagen 2092">
          <a:extLst>
            <a:ext uri="{FF2B5EF4-FFF2-40B4-BE49-F238E27FC236}">
              <a16:creationId xmlns:a16="http://schemas.microsoft.com/office/drawing/2014/main" id="{00000000-0008-0000-1800-00003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0" name="Imagen 2093">
          <a:extLst>
            <a:ext uri="{FF2B5EF4-FFF2-40B4-BE49-F238E27FC236}">
              <a16:creationId xmlns:a16="http://schemas.microsoft.com/office/drawing/2014/main" id="{00000000-0008-0000-1800-00003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1" name="Imagen 2094">
          <a:extLst>
            <a:ext uri="{FF2B5EF4-FFF2-40B4-BE49-F238E27FC236}">
              <a16:creationId xmlns:a16="http://schemas.microsoft.com/office/drawing/2014/main" id="{00000000-0008-0000-1800-00003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2" name="Imagen 2095">
          <a:extLst>
            <a:ext uri="{FF2B5EF4-FFF2-40B4-BE49-F238E27FC236}">
              <a16:creationId xmlns:a16="http://schemas.microsoft.com/office/drawing/2014/main" id="{00000000-0008-0000-1800-00004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3" name="Imagen 2096">
          <a:extLst>
            <a:ext uri="{FF2B5EF4-FFF2-40B4-BE49-F238E27FC236}">
              <a16:creationId xmlns:a16="http://schemas.microsoft.com/office/drawing/2014/main" id="{00000000-0008-0000-1800-00004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4" name="Imagen 2097">
          <a:extLst>
            <a:ext uri="{FF2B5EF4-FFF2-40B4-BE49-F238E27FC236}">
              <a16:creationId xmlns:a16="http://schemas.microsoft.com/office/drawing/2014/main" id="{00000000-0008-0000-1800-00004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5" name="Imagen 2098">
          <a:extLst>
            <a:ext uri="{FF2B5EF4-FFF2-40B4-BE49-F238E27FC236}">
              <a16:creationId xmlns:a16="http://schemas.microsoft.com/office/drawing/2014/main" id="{00000000-0008-0000-1800-00004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6" name="Imagen 2099">
          <a:extLst>
            <a:ext uri="{FF2B5EF4-FFF2-40B4-BE49-F238E27FC236}">
              <a16:creationId xmlns:a16="http://schemas.microsoft.com/office/drawing/2014/main" id="{00000000-0008-0000-1800-00004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7" name="Imagen 2100">
          <a:extLst>
            <a:ext uri="{FF2B5EF4-FFF2-40B4-BE49-F238E27FC236}">
              <a16:creationId xmlns:a16="http://schemas.microsoft.com/office/drawing/2014/main" id="{00000000-0008-0000-1800-00004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8" name="Imagen 2101">
          <a:extLst>
            <a:ext uri="{FF2B5EF4-FFF2-40B4-BE49-F238E27FC236}">
              <a16:creationId xmlns:a16="http://schemas.microsoft.com/office/drawing/2014/main" id="{00000000-0008-0000-1800-00004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19" name="Imagen 2102">
          <a:extLst>
            <a:ext uri="{FF2B5EF4-FFF2-40B4-BE49-F238E27FC236}">
              <a16:creationId xmlns:a16="http://schemas.microsoft.com/office/drawing/2014/main" id="{00000000-0008-0000-1800-00004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0" name="Imagen 2103">
          <a:extLst>
            <a:ext uri="{FF2B5EF4-FFF2-40B4-BE49-F238E27FC236}">
              <a16:creationId xmlns:a16="http://schemas.microsoft.com/office/drawing/2014/main" id="{00000000-0008-0000-1800-00004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1" name="Imagen 2104">
          <a:extLst>
            <a:ext uri="{FF2B5EF4-FFF2-40B4-BE49-F238E27FC236}">
              <a16:creationId xmlns:a16="http://schemas.microsoft.com/office/drawing/2014/main" id="{00000000-0008-0000-1800-00004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2" name="Imagen 2105">
          <a:extLst>
            <a:ext uri="{FF2B5EF4-FFF2-40B4-BE49-F238E27FC236}">
              <a16:creationId xmlns:a16="http://schemas.microsoft.com/office/drawing/2014/main" id="{00000000-0008-0000-1800-00004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3" name="Imagen 2106">
          <a:extLst>
            <a:ext uri="{FF2B5EF4-FFF2-40B4-BE49-F238E27FC236}">
              <a16:creationId xmlns:a16="http://schemas.microsoft.com/office/drawing/2014/main" id="{00000000-0008-0000-1800-00004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4" name="Imagen 2107">
          <a:extLst>
            <a:ext uri="{FF2B5EF4-FFF2-40B4-BE49-F238E27FC236}">
              <a16:creationId xmlns:a16="http://schemas.microsoft.com/office/drawing/2014/main" id="{00000000-0008-0000-1800-00004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5" name="Imagen 2108">
          <a:extLst>
            <a:ext uri="{FF2B5EF4-FFF2-40B4-BE49-F238E27FC236}">
              <a16:creationId xmlns:a16="http://schemas.microsoft.com/office/drawing/2014/main" id="{00000000-0008-0000-1800-00004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6" name="Imagen 2109">
          <a:extLst>
            <a:ext uri="{FF2B5EF4-FFF2-40B4-BE49-F238E27FC236}">
              <a16:creationId xmlns:a16="http://schemas.microsoft.com/office/drawing/2014/main" id="{00000000-0008-0000-1800-00004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7" name="Imagen 2110">
          <a:extLst>
            <a:ext uri="{FF2B5EF4-FFF2-40B4-BE49-F238E27FC236}">
              <a16:creationId xmlns:a16="http://schemas.microsoft.com/office/drawing/2014/main" id="{00000000-0008-0000-1800-00004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8" name="Imagen 2111">
          <a:extLst>
            <a:ext uri="{FF2B5EF4-FFF2-40B4-BE49-F238E27FC236}">
              <a16:creationId xmlns:a16="http://schemas.microsoft.com/office/drawing/2014/main" id="{00000000-0008-0000-1800-00005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29" name="Imagen 2112">
          <a:extLst>
            <a:ext uri="{FF2B5EF4-FFF2-40B4-BE49-F238E27FC236}">
              <a16:creationId xmlns:a16="http://schemas.microsoft.com/office/drawing/2014/main" id="{00000000-0008-0000-1800-00005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0" name="Imagen 2113">
          <a:extLst>
            <a:ext uri="{FF2B5EF4-FFF2-40B4-BE49-F238E27FC236}">
              <a16:creationId xmlns:a16="http://schemas.microsoft.com/office/drawing/2014/main" id="{00000000-0008-0000-1800-00005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1" name="Imagen 2114">
          <a:extLst>
            <a:ext uri="{FF2B5EF4-FFF2-40B4-BE49-F238E27FC236}">
              <a16:creationId xmlns:a16="http://schemas.microsoft.com/office/drawing/2014/main" id="{00000000-0008-0000-1800-00005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2" name="Imagen 2115">
          <a:extLst>
            <a:ext uri="{FF2B5EF4-FFF2-40B4-BE49-F238E27FC236}">
              <a16:creationId xmlns:a16="http://schemas.microsoft.com/office/drawing/2014/main" id="{00000000-0008-0000-1800-00005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3" name="Imagen 2116">
          <a:extLst>
            <a:ext uri="{FF2B5EF4-FFF2-40B4-BE49-F238E27FC236}">
              <a16:creationId xmlns:a16="http://schemas.microsoft.com/office/drawing/2014/main" id="{00000000-0008-0000-1800-00005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4" name="Imagen 2117">
          <a:extLst>
            <a:ext uri="{FF2B5EF4-FFF2-40B4-BE49-F238E27FC236}">
              <a16:creationId xmlns:a16="http://schemas.microsoft.com/office/drawing/2014/main" id="{00000000-0008-0000-1800-00005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5" name="Imagen 2118">
          <a:extLst>
            <a:ext uri="{FF2B5EF4-FFF2-40B4-BE49-F238E27FC236}">
              <a16:creationId xmlns:a16="http://schemas.microsoft.com/office/drawing/2014/main" id="{00000000-0008-0000-1800-00005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6" name="Imagen 2119">
          <a:extLst>
            <a:ext uri="{FF2B5EF4-FFF2-40B4-BE49-F238E27FC236}">
              <a16:creationId xmlns:a16="http://schemas.microsoft.com/office/drawing/2014/main" id="{00000000-0008-0000-1800-00005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7" name="Imagen 2120">
          <a:extLst>
            <a:ext uri="{FF2B5EF4-FFF2-40B4-BE49-F238E27FC236}">
              <a16:creationId xmlns:a16="http://schemas.microsoft.com/office/drawing/2014/main" id="{00000000-0008-0000-1800-00005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8" name="Imagen 2121">
          <a:extLst>
            <a:ext uri="{FF2B5EF4-FFF2-40B4-BE49-F238E27FC236}">
              <a16:creationId xmlns:a16="http://schemas.microsoft.com/office/drawing/2014/main" id="{00000000-0008-0000-1800-00005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39" name="Imagen 2122">
          <a:extLst>
            <a:ext uri="{FF2B5EF4-FFF2-40B4-BE49-F238E27FC236}">
              <a16:creationId xmlns:a16="http://schemas.microsoft.com/office/drawing/2014/main" id="{00000000-0008-0000-1800-00005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0" name="Imagen 2123">
          <a:extLst>
            <a:ext uri="{FF2B5EF4-FFF2-40B4-BE49-F238E27FC236}">
              <a16:creationId xmlns:a16="http://schemas.microsoft.com/office/drawing/2014/main" id="{00000000-0008-0000-1800-00005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1" name="Imagen 2124">
          <a:extLst>
            <a:ext uri="{FF2B5EF4-FFF2-40B4-BE49-F238E27FC236}">
              <a16:creationId xmlns:a16="http://schemas.microsoft.com/office/drawing/2014/main" id="{00000000-0008-0000-1800-00005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2" name="Imagen 2125">
          <a:extLst>
            <a:ext uri="{FF2B5EF4-FFF2-40B4-BE49-F238E27FC236}">
              <a16:creationId xmlns:a16="http://schemas.microsoft.com/office/drawing/2014/main" id="{00000000-0008-0000-1800-00005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3" name="Imagen 2126">
          <a:extLst>
            <a:ext uri="{FF2B5EF4-FFF2-40B4-BE49-F238E27FC236}">
              <a16:creationId xmlns:a16="http://schemas.microsoft.com/office/drawing/2014/main" id="{00000000-0008-0000-1800-00005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4" name="Imagen 2127">
          <a:extLst>
            <a:ext uri="{FF2B5EF4-FFF2-40B4-BE49-F238E27FC236}">
              <a16:creationId xmlns:a16="http://schemas.microsoft.com/office/drawing/2014/main" id="{00000000-0008-0000-1800-00006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5" name="Imagen 2128">
          <a:extLst>
            <a:ext uri="{FF2B5EF4-FFF2-40B4-BE49-F238E27FC236}">
              <a16:creationId xmlns:a16="http://schemas.microsoft.com/office/drawing/2014/main" id="{00000000-0008-0000-1800-00006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6" name="Imagen 2129">
          <a:extLst>
            <a:ext uri="{FF2B5EF4-FFF2-40B4-BE49-F238E27FC236}">
              <a16:creationId xmlns:a16="http://schemas.microsoft.com/office/drawing/2014/main" id="{00000000-0008-0000-1800-00006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7" name="Imagen 2130">
          <a:extLst>
            <a:ext uri="{FF2B5EF4-FFF2-40B4-BE49-F238E27FC236}">
              <a16:creationId xmlns:a16="http://schemas.microsoft.com/office/drawing/2014/main" id="{00000000-0008-0000-1800-00006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8" name="Imagen 2131">
          <a:extLst>
            <a:ext uri="{FF2B5EF4-FFF2-40B4-BE49-F238E27FC236}">
              <a16:creationId xmlns:a16="http://schemas.microsoft.com/office/drawing/2014/main" id="{00000000-0008-0000-1800-00006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49" name="Imagen 2132">
          <a:extLst>
            <a:ext uri="{FF2B5EF4-FFF2-40B4-BE49-F238E27FC236}">
              <a16:creationId xmlns:a16="http://schemas.microsoft.com/office/drawing/2014/main" id="{00000000-0008-0000-1800-00006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0" name="Imagen 2133">
          <a:extLst>
            <a:ext uri="{FF2B5EF4-FFF2-40B4-BE49-F238E27FC236}">
              <a16:creationId xmlns:a16="http://schemas.microsoft.com/office/drawing/2014/main" id="{00000000-0008-0000-1800-00006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1" name="Imagen 2134">
          <a:extLst>
            <a:ext uri="{FF2B5EF4-FFF2-40B4-BE49-F238E27FC236}">
              <a16:creationId xmlns:a16="http://schemas.microsoft.com/office/drawing/2014/main" id="{00000000-0008-0000-1800-00006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2" name="Imagen 2135">
          <a:extLst>
            <a:ext uri="{FF2B5EF4-FFF2-40B4-BE49-F238E27FC236}">
              <a16:creationId xmlns:a16="http://schemas.microsoft.com/office/drawing/2014/main" id="{00000000-0008-0000-1800-00006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3" name="Imagen 2136">
          <a:extLst>
            <a:ext uri="{FF2B5EF4-FFF2-40B4-BE49-F238E27FC236}">
              <a16:creationId xmlns:a16="http://schemas.microsoft.com/office/drawing/2014/main" id="{00000000-0008-0000-1800-00006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4" name="Imagen 2137">
          <a:extLst>
            <a:ext uri="{FF2B5EF4-FFF2-40B4-BE49-F238E27FC236}">
              <a16:creationId xmlns:a16="http://schemas.microsoft.com/office/drawing/2014/main" id="{00000000-0008-0000-1800-00006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5" name="Imagen 2138">
          <a:extLst>
            <a:ext uri="{FF2B5EF4-FFF2-40B4-BE49-F238E27FC236}">
              <a16:creationId xmlns:a16="http://schemas.microsoft.com/office/drawing/2014/main" id="{00000000-0008-0000-1800-00006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6" name="Imagen 2139">
          <a:extLst>
            <a:ext uri="{FF2B5EF4-FFF2-40B4-BE49-F238E27FC236}">
              <a16:creationId xmlns:a16="http://schemas.microsoft.com/office/drawing/2014/main" id="{00000000-0008-0000-1800-00006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7" name="Imagen 2140">
          <a:extLst>
            <a:ext uri="{FF2B5EF4-FFF2-40B4-BE49-F238E27FC236}">
              <a16:creationId xmlns:a16="http://schemas.microsoft.com/office/drawing/2014/main" id="{00000000-0008-0000-1800-00006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8" name="Imagen 2141">
          <a:extLst>
            <a:ext uri="{FF2B5EF4-FFF2-40B4-BE49-F238E27FC236}">
              <a16:creationId xmlns:a16="http://schemas.microsoft.com/office/drawing/2014/main" id="{00000000-0008-0000-1800-00006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59" name="Imagen 2142">
          <a:extLst>
            <a:ext uri="{FF2B5EF4-FFF2-40B4-BE49-F238E27FC236}">
              <a16:creationId xmlns:a16="http://schemas.microsoft.com/office/drawing/2014/main" id="{00000000-0008-0000-1800-00006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0" name="Imagen 2143">
          <a:extLst>
            <a:ext uri="{FF2B5EF4-FFF2-40B4-BE49-F238E27FC236}">
              <a16:creationId xmlns:a16="http://schemas.microsoft.com/office/drawing/2014/main" id="{00000000-0008-0000-1800-00007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1" name="Imagen 2144">
          <a:extLst>
            <a:ext uri="{FF2B5EF4-FFF2-40B4-BE49-F238E27FC236}">
              <a16:creationId xmlns:a16="http://schemas.microsoft.com/office/drawing/2014/main" id="{00000000-0008-0000-1800-00007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2" name="Imagen 2145">
          <a:extLst>
            <a:ext uri="{FF2B5EF4-FFF2-40B4-BE49-F238E27FC236}">
              <a16:creationId xmlns:a16="http://schemas.microsoft.com/office/drawing/2014/main" id="{00000000-0008-0000-1800-00007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3" name="Imagen 2146">
          <a:extLst>
            <a:ext uri="{FF2B5EF4-FFF2-40B4-BE49-F238E27FC236}">
              <a16:creationId xmlns:a16="http://schemas.microsoft.com/office/drawing/2014/main" id="{00000000-0008-0000-1800-00007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4" name="Imagen 2147">
          <a:extLst>
            <a:ext uri="{FF2B5EF4-FFF2-40B4-BE49-F238E27FC236}">
              <a16:creationId xmlns:a16="http://schemas.microsoft.com/office/drawing/2014/main" id="{00000000-0008-0000-1800-00007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5" name="Imagen 2148">
          <a:extLst>
            <a:ext uri="{FF2B5EF4-FFF2-40B4-BE49-F238E27FC236}">
              <a16:creationId xmlns:a16="http://schemas.microsoft.com/office/drawing/2014/main" id="{00000000-0008-0000-1800-00007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6" name="Imagen 2149">
          <a:extLst>
            <a:ext uri="{FF2B5EF4-FFF2-40B4-BE49-F238E27FC236}">
              <a16:creationId xmlns:a16="http://schemas.microsoft.com/office/drawing/2014/main" id="{00000000-0008-0000-1800-00007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7" name="Imagen 2150">
          <a:extLst>
            <a:ext uri="{FF2B5EF4-FFF2-40B4-BE49-F238E27FC236}">
              <a16:creationId xmlns:a16="http://schemas.microsoft.com/office/drawing/2014/main" id="{00000000-0008-0000-1800-00007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8" name="Imagen 2151">
          <a:extLst>
            <a:ext uri="{FF2B5EF4-FFF2-40B4-BE49-F238E27FC236}">
              <a16:creationId xmlns:a16="http://schemas.microsoft.com/office/drawing/2014/main" id="{00000000-0008-0000-1800-00007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69" name="Imagen 2152">
          <a:extLst>
            <a:ext uri="{FF2B5EF4-FFF2-40B4-BE49-F238E27FC236}">
              <a16:creationId xmlns:a16="http://schemas.microsoft.com/office/drawing/2014/main" id="{00000000-0008-0000-1800-00007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0" name="Imagen 2153">
          <a:extLst>
            <a:ext uri="{FF2B5EF4-FFF2-40B4-BE49-F238E27FC236}">
              <a16:creationId xmlns:a16="http://schemas.microsoft.com/office/drawing/2014/main" id="{00000000-0008-0000-1800-00007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1" name="Imagen 2154">
          <a:extLst>
            <a:ext uri="{FF2B5EF4-FFF2-40B4-BE49-F238E27FC236}">
              <a16:creationId xmlns:a16="http://schemas.microsoft.com/office/drawing/2014/main" id="{00000000-0008-0000-1800-00007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2" name="Imagen 2155">
          <a:extLst>
            <a:ext uri="{FF2B5EF4-FFF2-40B4-BE49-F238E27FC236}">
              <a16:creationId xmlns:a16="http://schemas.microsoft.com/office/drawing/2014/main" id="{00000000-0008-0000-1800-00007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3" name="Imagen 2156">
          <a:extLst>
            <a:ext uri="{FF2B5EF4-FFF2-40B4-BE49-F238E27FC236}">
              <a16:creationId xmlns:a16="http://schemas.microsoft.com/office/drawing/2014/main" id="{00000000-0008-0000-1800-00007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4" name="Imagen 2157">
          <a:extLst>
            <a:ext uri="{FF2B5EF4-FFF2-40B4-BE49-F238E27FC236}">
              <a16:creationId xmlns:a16="http://schemas.microsoft.com/office/drawing/2014/main" id="{00000000-0008-0000-1800-00007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5" name="Imagen 2158">
          <a:extLst>
            <a:ext uri="{FF2B5EF4-FFF2-40B4-BE49-F238E27FC236}">
              <a16:creationId xmlns:a16="http://schemas.microsoft.com/office/drawing/2014/main" id="{00000000-0008-0000-1800-00007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6" name="Imagen 2159">
          <a:extLst>
            <a:ext uri="{FF2B5EF4-FFF2-40B4-BE49-F238E27FC236}">
              <a16:creationId xmlns:a16="http://schemas.microsoft.com/office/drawing/2014/main" id="{00000000-0008-0000-1800-00008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7" name="Imagen 2160">
          <a:extLst>
            <a:ext uri="{FF2B5EF4-FFF2-40B4-BE49-F238E27FC236}">
              <a16:creationId xmlns:a16="http://schemas.microsoft.com/office/drawing/2014/main" id="{00000000-0008-0000-1800-00008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8" name="Imagen 2161">
          <a:extLst>
            <a:ext uri="{FF2B5EF4-FFF2-40B4-BE49-F238E27FC236}">
              <a16:creationId xmlns:a16="http://schemas.microsoft.com/office/drawing/2014/main" id="{00000000-0008-0000-1800-00008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79" name="Imagen 2162">
          <a:extLst>
            <a:ext uri="{FF2B5EF4-FFF2-40B4-BE49-F238E27FC236}">
              <a16:creationId xmlns:a16="http://schemas.microsoft.com/office/drawing/2014/main" id="{00000000-0008-0000-1800-00008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0" name="Imagen 2163">
          <a:extLst>
            <a:ext uri="{FF2B5EF4-FFF2-40B4-BE49-F238E27FC236}">
              <a16:creationId xmlns:a16="http://schemas.microsoft.com/office/drawing/2014/main" id="{00000000-0008-0000-1800-00008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1" name="Imagen 2164">
          <a:extLst>
            <a:ext uri="{FF2B5EF4-FFF2-40B4-BE49-F238E27FC236}">
              <a16:creationId xmlns:a16="http://schemas.microsoft.com/office/drawing/2014/main" id="{00000000-0008-0000-1800-00008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2" name="Imagen 2165">
          <a:extLst>
            <a:ext uri="{FF2B5EF4-FFF2-40B4-BE49-F238E27FC236}">
              <a16:creationId xmlns:a16="http://schemas.microsoft.com/office/drawing/2014/main" id="{00000000-0008-0000-1800-00008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3" name="Imagen 2166">
          <a:extLst>
            <a:ext uri="{FF2B5EF4-FFF2-40B4-BE49-F238E27FC236}">
              <a16:creationId xmlns:a16="http://schemas.microsoft.com/office/drawing/2014/main" id="{00000000-0008-0000-1800-00008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4" name="Imagen 2167">
          <a:extLst>
            <a:ext uri="{FF2B5EF4-FFF2-40B4-BE49-F238E27FC236}">
              <a16:creationId xmlns:a16="http://schemas.microsoft.com/office/drawing/2014/main" id="{00000000-0008-0000-1800-00008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5" name="Imagen 2168">
          <a:extLst>
            <a:ext uri="{FF2B5EF4-FFF2-40B4-BE49-F238E27FC236}">
              <a16:creationId xmlns:a16="http://schemas.microsoft.com/office/drawing/2014/main" id="{00000000-0008-0000-1800-00008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6" name="Imagen 2169">
          <a:extLst>
            <a:ext uri="{FF2B5EF4-FFF2-40B4-BE49-F238E27FC236}">
              <a16:creationId xmlns:a16="http://schemas.microsoft.com/office/drawing/2014/main" id="{00000000-0008-0000-1800-00008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7" name="Imagen 2170">
          <a:extLst>
            <a:ext uri="{FF2B5EF4-FFF2-40B4-BE49-F238E27FC236}">
              <a16:creationId xmlns:a16="http://schemas.microsoft.com/office/drawing/2014/main" id="{00000000-0008-0000-1800-00008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8" name="Imagen 2171">
          <a:extLst>
            <a:ext uri="{FF2B5EF4-FFF2-40B4-BE49-F238E27FC236}">
              <a16:creationId xmlns:a16="http://schemas.microsoft.com/office/drawing/2014/main" id="{00000000-0008-0000-1800-00008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89" name="Imagen 2172">
          <a:extLst>
            <a:ext uri="{FF2B5EF4-FFF2-40B4-BE49-F238E27FC236}">
              <a16:creationId xmlns:a16="http://schemas.microsoft.com/office/drawing/2014/main" id="{00000000-0008-0000-1800-00008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0" name="Imagen 2173">
          <a:extLst>
            <a:ext uri="{FF2B5EF4-FFF2-40B4-BE49-F238E27FC236}">
              <a16:creationId xmlns:a16="http://schemas.microsoft.com/office/drawing/2014/main" id="{00000000-0008-0000-1800-00008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1" name="Imagen 2174">
          <a:extLst>
            <a:ext uri="{FF2B5EF4-FFF2-40B4-BE49-F238E27FC236}">
              <a16:creationId xmlns:a16="http://schemas.microsoft.com/office/drawing/2014/main" id="{00000000-0008-0000-1800-00008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2" name="Imagen 2175">
          <a:extLst>
            <a:ext uri="{FF2B5EF4-FFF2-40B4-BE49-F238E27FC236}">
              <a16:creationId xmlns:a16="http://schemas.microsoft.com/office/drawing/2014/main" id="{00000000-0008-0000-1800-00009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3" name="Imagen 2176">
          <a:extLst>
            <a:ext uri="{FF2B5EF4-FFF2-40B4-BE49-F238E27FC236}">
              <a16:creationId xmlns:a16="http://schemas.microsoft.com/office/drawing/2014/main" id="{00000000-0008-0000-1800-00009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4" name="Imagen 2177">
          <a:extLst>
            <a:ext uri="{FF2B5EF4-FFF2-40B4-BE49-F238E27FC236}">
              <a16:creationId xmlns:a16="http://schemas.microsoft.com/office/drawing/2014/main" id="{00000000-0008-0000-1800-00009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5" name="Imagen 2178">
          <a:extLst>
            <a:ext uri="{FF2B5EF4-FFF2-40B4-BE49-F238E27FC236}">
              <a16:creationId xmlns:a16="http://schemas.microsoft.com/office/drawing/2014/main" id="{00000000-0008-0000-1800-00009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6" name="Imagen 2179">
          <a:extLst>
            <a:ext uri="{FF2B5EF4-FFF2-40B4-BE49-F238E27FC236}">
              <a16:creationId xmlns:a16="http://schemas.microsoft.com/office/drawing/2014/main" id="{00000000-0008-0000-1800-00009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7" name="Imagen 2180">
          <a:extLst>
            <a:ext uri="{FF2B5EF4-FFF2-40B4-BE49-F238E27FC236}">
              <a16:creationId xmlns:a16="http://schemas.microsoft.com/office/drawing/2014/main" id="{00000000-0008-0000-1800-00009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8" name="Imagen 2181">
          <a:extLst>
            <a:ext uri="{FF2B5EF4-FFF2-40B4-BE49-F238E27FC236}">
              <a16:creationId xmlns:a16="http://schemas.microsoft.com/office/drawing/2014/main" id="{00000000-0008-0000-1800-00009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199" name="Imagen 2182">
          <a:extLst>
            <a:ext uri="{FF2B5EF4-FFF2-40B4-BE49-F238E27FC236}">
              <a16:creationId xmlns:a16="http://schemas.microsoft.com/office/drawing/2014/main" id="{00000000-0008-0000-1800-00009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0" name="Imagen 2183">
          <a:extLst>
            <a:ext uri="{FF2B5EF4-FFF2-40B4-BE49-F238E27FC236}">
              <a16:creationId xmlns:a16="http://schemas.microsoft.com/office/drawing/2014/main" id="{00000000-0008-0000-1800-00009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1" name="Imagen 2184">
          <a:extLst>
            <a:ext uri="{FF2B5EF4-FFF2-40B4-BE49-F238E27FC236}">
              <a16:creationId xmlns:a16="http://schemas.microsoft.com/office/drawing/2014/main" id="{00000000-0008-0000-1800-00009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2" name="Imagen 2185">
          <a:extLst>
            <a:ext uri="{FF2B5EF4-FFF2-40B4-BE49-F238E27FC236}">
              <a16:creationId xmlns:a16="http://schemas.microsoft.com/office/drawing/2014/main" id="{00000000-0008-0000-1800-00009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3" name="Imagen 2186">
          <a:extLst>
            <a:ext uri="{FF2B5EF4-FFF2-40B4-BE49-F238E27FC236}">
              <a16:creationId xmlns:a16="http://schemas.microsoft.com/office/drawing/2014/main" id="{00000000-0008-0000-1800-00009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4" name="Imagen 2187">
          <a:extLst>
            <a:ext uri="{FF2B5EF4-FFF2-40B4-BE49-F238E27FC236}">
              <a16:creationId xmlns:a16="http://schemas.microsoft.com/office/drawing/2014/main" id="{00000000-0008-0000-1800-00009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5" name="Imagen 2188">
          <a:extLst>
            <a:ext uri="{FF2B5EF4-FFF2-40B4-BE49-F238E27FC236}">
              <a16:creationId xmlns:a16="http://schemas.microsoft.com/office/drawing/2014/main" id="{00000000-0008-0000-1800-00009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6" name="Imagen 2189">
          <a:extLst>
            <a:ext uri="{FF2B5EF4-FFF2-40B4-BE49-F238E27FC236}">
              <a16:creationId xmlns:a16="http://schemas.microsoft.com/office/drawing/2014/main" id="{00000000-0008-0000-1800-00009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7" name="Imagen 2190">
          <a:extLst>
            <a:ext uri="{FF2B5EF4-FFF2-40B4-BE49-F238E27FC236}">
              <a16:creationId xmlns:a16="http://schemas.microsoft.com/office/drawing/2014/main" id="{00000000-0008-0000-1800-00009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8" name="Imagen 2191">
          <a:extLst>
            <a:ext uri="{FF2B5EF4-FFF2-40B4-BE49-F238E27FC236}">
              <a16:creationId xmlns:a16="http://schemas.microsoft.com/office/drawing/2014/main" id="{00000000-0008-0000-1800-0000A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09" name="Imagen 2192">
          <a:extLst>
            <a:ext uri="{FF2B5EF4-FFF2-40B4-BE49-F238E27FC236}">
              <a16:creationId xmlns:a16="http://schemas.microsoft.com/office/drawing/2014/main" id="{00000000-0008-0000-1800-0000A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0" name="Imagen 2193">
          <a:extLst>
            <a:ext uri="{FF2B5EF4-FFF2-40B4-BE49-F238E27FC236}">
              <a16:creationId xmlns:a16="http://schemas.microsoft.com/office/drawing/2014/main" id="{00000000-0008-0000-1800-0000A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1" name="Imagen 2194">
          <a:extLst>
            <a:ext uri="{FF2B5EF4-FFF2-40B4-BE49-F238E27FC236}">
              <a16:creationId xmlns:a16="http://schemas.microsoft.com/office/drawing/2014/main" id="{00000000-0008-0000-1800-0000A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2" name="Imagen 2195">
          <a:extLst>
            <a:ext uri="{FF2B5EF4-FFF2-40B4-BE49-F238E27FC236}">
              <a16:creationId xmlns:a16="http://schemas.microsoft.com/office/drawing/2014/main" id="{00000000-0008-0000-1800-0000A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3" name="Imagen 2196">
          <a:extLst>
            <a:ext uri="{FF2B5EF4-FFF2-40B4-BE49-F238E27FC236}">
              <a16:creationId xmlns:a16="http://schemas.microsoft.com/office/drawing/2014/main" id="{00000000-0008-0000-1800-0000A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4" name="Imagen 2197">
          <a:extLst>
            <a:ext uri="{FF2B5EF4-FFF2-40B4-BE49-F238E27FC236}">
              <a16:creationId xmlns:a16="http://schemas.microsoft.com/office/drawing/2014/main" id="{00000000-0008-0000-1800-0000A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5" name="Imagen 2198">
          <a:extLst>
            <a:ext uri="{FF2B5EF4-FFF2-40B4-BE49-F238E27FC236}">
              <a16:creationId xmlns:a16="http://schemas.microsoft.com/office/drawing/2014/main" id="{00000000-0008-0000-1800-0000A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6" name="Imagen 2199">
          <a:extLst>
            <a:ext uri="{FF2B5EF4-FFF2-40B4-BE49-F238E27FC236}">
              <a16:creationId xmlns:a16="http://schemas.microsoft.com/office/drawing/2014/main" id="{00000000-0008-0000-1800-0000A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7" name="Imagen 2200">
          <a:extLst>
            <a:ext uri="{FF2B5EF4-FFF2-40B4-BE49-F238E27FC236}">
              <a16:creationId xmlns:a16="http://schemas.microsoft.com/office/drawing/2014/main" id="{00000000-0008-0000-1800-0000A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8" name="Imagen 2201">
          <a:extLst>
            <a:ext uri="{FF2B5EF4-FFF2-40B4-BE49-F238E27FC236}">
              <a16:creationId xmlns:a16="http://schemas.microsoft.com/office/drawing/2014/main" id="{00000000-0008-0000-1800-0000A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19" name="Imagen 2202">
          <a:extLst>
            <a:ext uri="{FF2B5EF4-FFF2-40B4-BE49-F238E27FC236}">
              <a16:creationId xmlns:a16="http://schemas.microsoft.com/office/drawing/2014/main" id="{00000000-0008-0000-1800-0000A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0" name="Imagen 2203">
          <a:extLst>
            <a:ext uri="{FF2B5EF4-FFF2-40B4-BE49-F238E27FC236}">
              <a16:creationId xmlns:a16="http://schemas.microsoft.com/office/drawing/2014/main" id="{00000000-0008-0000-1800-0000A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1" name="Imagen 2204">
          <a:extLst>
            <a:ext uri="{FF2B5EF4-FFF2-40B4-BE49-F238E27FC236}">
              <a16:creationId xmlns:a16="http://schemas.microsoft.com/office/drawing/2014/main" id="{00000000-0008-0000-1800-0000A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2" name="Imagen 2205">
          <a:extLst>
            <a:ext uri="{FF2B5EF4-FFF2-40B4-BE49-F238E27FC236}">
              <a16:creationId xmlns:a16="http://schemas.microsoft.com/office/drawing/2014/main" id="{00000000-0008-0000-1800-0000A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3" name="Imagen 2206">
          <a:extLst>
            <a:ext uri="{FF2B5EF4-FFF2-40B4-BE49-F238E27FC236}">
              <a16:creationId xmlns:a16="http://schemas.microsoft.com/office/drawing/2014/main" id="{00000000-0008-0000-1800-0000A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4" name="Imagen 2207">
          <a:extLst>
            <a:ext uri="{FF2B5EF4-FFF2-40B4-BE49-F238E27FC236}">
              <a16:creationId xmlns:a16="http://schemas.microsoft.com/office/drawing/2014/main" id="{00000000-0008-0000-1800-0000B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5" name="Imagen 2208">
          <a:extLst>
            <a:ext uri="{FF2B5EF4-FFF2-40B4-BE49-F238E27FC236}">
              <a16:creationId xmlns:a16="http://schemas.microsoft.com/office/drawing/2014/main" id="{00000000-0008-0000-1800-0000B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6" name="Imagen 2209">
          <a:extLst>
            <a:ext uri="{FF2B5EF4-FFF2-40B4-BE49-F238E27FC236}">
              <a16:creationId xmlns:a16="http://schemas.microsoft.com/office/drawing/2014/main" id="{00000000-0008-0000-1800-0000B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7" name="Imagen 2210">
          <a:extLst>
            <a:ext uri="{FF2B5EF4-FFF2-40B4-BE49-F238E27FC236}">
              <a16:creationId xmlns:a16="http://schemas.microsoft.com/office/drawing/2014/main" id="{00000000-0008-0000-1800-0000B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8" name="Imagen 2211">
          <a:extLst>
            <a:ext uri="{FF2B5EF4-FFF2-40B4-BE49-F238E27FC236}">
              <a16:creationId xmlns:a16="http://schemas.microsoft.com/office/drawing/2014/main" id="{00000000-0008-0000-1800-0000B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29" name="Imagen 2212">
          <a:extLst>
            <a:ext uri="{FF2B5EF4-FFF2-40B4-BE49-F238E27FC236}">
              <a16:creationId xmlns:a16="http://schemas.microsoft.com/office/drawing/2014/main" id="{00000000-0008-0000-1800-0000B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0" name="Imagen 2213">
          <a:extLst>
            <a:ext uri="{FF2B5EF4-FFF2-40B4-BE49-F238E27FC236}">
              <a16:creationId xmlns:a16="http://schemas.microsoft.com/office/drawing/2014/main" id="{00000000-0008-0000-1800-0000B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1" name="Imagen 2214">
          <a:extLst>
            <a:ext uri="{FF2B5EF4-FFF2-40B4-BE49-F238E27FC236}">
              <a16:creationId xmlns:a16="http://schemas.microsoft.com/office/drawing/2014/main" id="{00000000-0008-0000-1800-0000B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2" name="Imagen 2215">
          <a:extLst>
            <a:ext uri="{FF2B5EF4-FFF2-40B4-BE49-F238E27FC236}">
              <a16:creationId xmlns:a16="http://schemas.microsoft.com/office/drawing/2014/main" id="{00000000-0008-0000-1800-0000B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3" name="Imagen 2216">
          <a:extLst>
            <a:ext uri="{FF2B5EF4-FFF2-40B4-BE49-F238E27FC236}">
              <a16:creationId xmlns:a16="http://schemas.microsoft.com/office/drawing/2014/main" id="{00000000-0008-0000-1800-0000B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4" name="Imagen 2217">
          <a:extLst>
            <a:ext uri="{FF2B5EF4-FFF2-40B4-BE49-F238E27FC236}">
              <a16:creationId xmlns:a16="http://schemas.microsoft.com/office/drawing/2014/main" id="{00000000-0008-0000-1800-0000B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5" name="Imagen 2218">
          <a:extLst>
            <a:ext uri="{FF2B5EF4-FFF2-40B4-BE49-F238E27FC236}">
              <a16:creationId xmlns:a16="http://schemas.microsoft.com/office/drawing/2014/main" id="{00000000-0008-0000-1800-0000B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6" name="Imagen 2219">
          <a:extLst>
            <a:ext uri="{FF2B5EF4-FFF2-40B4-BE49-F238E27FC236}">
              <a16:creationId xmlns:a16="http://schemas.microsoft.com/office/drawing/2014/main" id="{00000000-0008-0000-1800-0000B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7" name="Imagen 2220">
          <a:extLst>
            <a:ext uri="{FF2B5EF4-FFF2-40B4-BE49-F238E27FC236}">
              <a16:creationId xmlns:a16="http://schemas.microsoft.com/office/drawing/2014/main" id="{00000000-0008-0000-1800-0000B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8" name="Imagen 2221">
          <a:extLst>
            <a:ext uri="{FF2B5EF4-FFF2-40B4-BE49-F238E27FC236}">
              <a16:creationId xmlns:a16="http://schemas.microsoft.com/office/drawing/2014/main" id="{00000000-0008-0000-1800-0000B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39" name="Imagen 2222">
          <a:extLst>
            <a:ext uri="{FF2B5EF4-FFF2-40B4-BE49-F238E27FC236}">
              <a16:creationId xmlns:a16="http://schemas.microsoft.com/office/drawing/2014/main" id="{00000000-0008-0000-1800-0000B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0" name="Imagen 2223">
          <a:extLst>
            <a:ext uri="{FF2B5EF4-FFF2-40B4-BE49-F238E27FC236}">
              <a16:creationId xmlns:a16="http://schemas.microsoft.com/office/drawing/2014/main" id="{00000000-0008-0000-1800-0000C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1" name="Imagen 2224">
          <a:extLst>
            <a:ext uri="{FF2B5EF4-FFF2-40B4-BE49-F238E27FC236}">
              <a16:creationId xmlns:a16="http://schemas.microsoft.com/office/drawing/2014/main" id="{00000000-0008-0000-1800-0000C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2" name="Imagen 2225">
          <a:extLst>
            <a:ext uri="{FF2B5EF4-FFF2-40B4-BE49-F238E27FC236}">
              <a16:creationId xmlns:a16="http://schemas.microsoft.com/office/drawing/2014/main" id="{00000000-0008-0000-1800-0000C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3" name="Imagen 2226">
          <a:extLst>
            <a:ext uri="{FF2B5EF4-FFF2-40B4-BE49-F238E27FC236}">
              <a16:creationId xmlns:a16="http://schemas.microsoft.com/office/drawing/2014/main" id="{00000000-0008-0000-1800-0000C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4" name="Imagen 2227">
          <a:extLst>
            <a:ext uri="{FF2B5EF4-FFF2-40B4-BE49-F238E27FC236}">
              <a16:creationId xmlns:a16="http://schemas.microsoft.com/office/drawing/2014/main" id="{00000000-0008-0000-1800-0000C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5" name="Imagen 2228">
          <a:extLst>
            <a:ext uri="{FF2B5EF4-FFF2-40B4-BE49-F238E27FC236}">
              <a16:creationId xmlns:a16="http://schemas.microsoft.com/office/drawing/2014/main" id="{00000000-0008-0000-1800-0000C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6" name="Imagen 2229">
          <a:extLst>
            <a:ext uri="{FF2B5EF4-FFF2-40B4-BE49-F238E27FC236}">
              <a16:creationId xmlns:a16="http://schemas.microsoft.com/office/drawing/2014/main" id="{00000000-0008-0000-1800-0000C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7" name="Imagen 2230">
          <a:extLst>
            <a:ext uri="{FF2B5EF4-FFF2-40B4-BE49-F238E27FC236}">
              <a16:creationId xmlns:a16="http://schemas.microsoft.com/office/drawing/2014/main" id="{00000000-0008-0000-1800-0000C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8" name="Imagen 2231">
          <a:extLst>
            <a:ext uri="{FF2B5EF4-FFF2-40B4-BE49-F238E27FC236}">
              <a16:creationId xmlns:a16="http://schemas.microsoft.com/office/drawing/2014/main" id="{00000000-0008-0000-1800-0000C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49" name="Imagen 2232">
          <a:extLst>
            <a:ext uri="{FF2B5EF4-FFF2-40B4-BE49-F238E27FC236}">
              <a16:creationId xmlns:a16="http://schemas.microsoft.com/office/drawing/2014/main" id="{00000000-0008-0000-1800-0000C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0" name="Imagen 2233">
          <a:extLst>
            <a:ext uri="{FF2B5EF4-FFF2-40B4-BE49-F238E27FC236}">
              <a16:creationId xmlns:a16="http://schemas.microsoft.com/office/drawing/2014/main" id="{00000000-0008-0000-1800-0000C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1" name="Imagen 2234">
          <a:extLst>
            <a:ext uri="{FF2B5EF4-FFF2-40B4-BE49-F238E27FC236}">
              <a16:creationId xmlns:a16="http://schemas.microsoft.com/office/drawing/2014/main" id="{00000000-0008-0000-1800-0000C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2" name="Imagen 2235">
          <a:extLst>
            <a:ext uri="{FF2B5EF4-FFF2-40B4-BE49-F238E27FC236}">
              <a16:creationId xmlns:a16="http://schemas.microsoft.com/office/drawing/2014/main" id="{00000000-0008-0000-1800-0000C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3" name="Imagen 2236">
          <a:extLst>
            <a:ext uri="{FF2B5EF4-FFF2-40B4-BE49-F238E27FC236}">
              <a16:creationId xmlns:a16="http://schemas.microsoft.com/office/drawing/2014/main" id="{00000000-0008-0000-1800-0000C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4" name="Imagen 2237">
          <a:extLst>
            <a:ext uri="{FF2B5EF4-FFF2-40B4-BE49-F238E27FC236}">
              <a16:creationId xmlns:a16="http://schemas.microsoft.com/office/drawing/2014/main" id="{00000000-0008-0000-1800-0000C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5" name="Imagen 2238">
          <a:extLst>
            <a:ext uri="{FF2B5EF4-FFF2-40B4-BE49-F238E27FC236}">
              <a16:creationId xmlns:a16="http://schemas.microsoft.com/office/drawing/2014/main" id="{00000000-0008-0000-1800-0000C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6" name="Imagen 2239">
          <a:extLst>
            <a:ext uri="{FF2B5EF4-FFF2-40B4-BE49-F238E27FC236}">
              <a16:creationId xmlns:a16="http://schemas.microsoft.com/office/drawing/2014/main" id="{00000000-0008-0000-1800-0000D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7" name="Imagen 2240">
          <a:extLst>
            <a:ext uri="{FF2B5EF4-FFF2-40B4-BE49-F238E27FC236}">
              <a16:creationId xmlns:a16="http://schemas.microsoft.com/office/drawing/2014/main" id="{00000000-0008-0000-1800-0000D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8" name="Imagen 2241">
          <a:extLst>
            <a:ext uri="{FF2B5EF4-FFF2-40B4-BE49-F238E27FC236}">
              <a16:creationId xmlns:a16="http://schemas.microsoft.com/office/drawing/2014/main" id="{00000000-0008-0000-1800-0000D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59" name="Imagen 2242">
          <a:extLst>
            <a:ext uri="{FF2B5EF4-FFF2-40B4-BE49-F238E27FC236}">
              <a16:creationId xmlns:a16="http://schemas.microsoft.com/office/drawing/2014/main" id="{00000000-0008-0000-1800-0000D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0" name="Imagen 2243">
          <a:extLst>
            <a:ext uri="{FF2B5EF4-FFF2-40B4-BE49-F238E27FC236}">
              <a16:creationId xmlns:a16="http://schemas.microsoft.com/office/drawing/2014/main" id="{00000000-0008-0000-1800-0000D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1" name="Imagen 2244">
          <a:extLst>
            <a:ext uri="{FF2B5EF4-FFF2-40B4-BE49-F238E27FC236}">
              <a16:creationId xmlns:a16="http://schemas.microsoft.com/office/drawing/2014/main" id="{00000000-0008-0000-1800-0000D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2" name="Imagen 2245">
          <a:extLst>
            <a:ext uri="{FF2B5EF4-FFF2-40B4-BE49-F238E27FC236}">
              <a16:creationId xmlns:a16="http://schemas.microsoft.com/office/drawing/2014/main" id="{00000000-0008-0000-1800-0000D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3" name="Imagen 2246">
          <a:extLst>
            <a:ext uri="{FF2B5EF4-FFF2-40B4-BE49-F238E27FC236}">
              <a16:creationId xmlns:a16="http://schemas.microsoft.com/office/drawing/2014/main" id="{00000000-0008-0000-1800-0000D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4" name="Imagen 2247">
          <a:extLst>
            <a:ext uri="{FF2B5EF4-FFF2-40B4-BE49-F238E27FC236}">
              <a16:creationId xmlns:a16="http://schemas.microsoft.com/office/drawing/2014/main" id="{00000000-0008-0000-1800-0000D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5" name="Imagen 2248">
          <a:extLst>
            <a:ext uri="{FF2B5EF4-FFF2-40B4-BE49-F238E27FC236}">
              <a16:creationId xmlns:a16="http://schemas.microsoft.com/office/drawing/2014/main" id="{00000000-0008-0000-1800-0000D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6" name="Imagen 2249">
          <a:extLst>
            <a:ext uri="{FF2B5EF4-FFF2-40B4-BE49-F238E27FC236}">
              <a16:creationId xmlns:a16="http://schemas.microsoft.com/office/drawing/2014/main" id="{00000000-0008-0000-1800-0000D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7" name="Imagen 2250">
          <a:extLst>
            <a:ext uri="{FF2B5EF4-FFF2-40B4-BE49-F238E27FC236}">
              <a16:creationId xmlns:a16="http://schemas.microsoft.com/office/drawing/2014/main" id="{00000000-0008-0000-1800-0000D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8" name="Imagen 2251">
          <a:extLst>
            <a:ext uri="{FF2B5EF4-FFF2-40B4-BE49-F238E27FC236}">
              <a16:creationId xmlns:a16="http://schemas.microsoft.com/office/drawing/2014/main" id="{00000000-0008-0000-1800-0000D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69" name="Imagen 2252">
          <a:extLst>
            <a:ext uri="{FF2B5EF4-FFF2-40B4-BE49-F238E27FC236}">
              <a16:creationId xmlns:a16="http://schemas.microsoft.com/office/drawing/2014/main" id="{00000000-0008-0000-1800-0000D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0" name="Imagen 2253">
          <a:extLst>
            <a:ext uri="{FF2B5EF4-FFF2-40B4-BE49-F238E27FC236}">
              <a16:creationId xmlns:a16="http://schemas.microsoft.com/office/drawing/2014/main" id="{00000000-0008-0000-1800-0000D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1" name="Imagen 2254">
          <a:extLst>
            <a:ext uri="{FF2B5EF4-FFF2-40B4-BE49-F238E27FC236}">
              <a16:creationId xmlns:a16="http://schemas.microsoft.com/office/drawing/2014/main" id="{00000000-0008-0000-1800-0000D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2" name="Imagen 2255">
          <a:extLst>
            <a:ext uri="{FF2B5EF4-FFF2-40B4-BE49-F238E27FC236}">
              <a16:creationId xmlns:a16="http://schemas.microsoft.com/office/drawing/2014/main" id="{00000000-0008-0000-1800-0000E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3" name="Imagen 2256">
          <a:extLst>
            <a:ext uri="{FF2B5EF4-FFF2-40B4-BE49-F238E27FC236}">
              <a16:creationId xmlns:a16="http://schemas.microsoft.com/office/drawing/2014/main" id="{00000000-0008-0000-1800-0000E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4" name="Imagen 2257">
          <a:extLst>
            <a:ext uri="{FF2B5EF4-FFF2-40B4-BE49-F238E27FC236}">
              <a16:creationId xmlns:a16="http://schemas.microsoft.com/office/drawing/2014/main" id="{00000000-0008-0000-1800-0000E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5" name="Imagen 2258">
          <a:extLst>
            <a:ext uri="{FF2B5EF4-FFF2-40B4-BE49-F238E27FC236}">
              <a16:creationId xmlns:a16="http://schemas.microsoft.com/office/drawing/2014/main" id="{00000000-0008-0000-1800-0000E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6" name="Imagen 2259">
          <a:extLst>
            <a:ext uri="{FF2B5EF4-FFF2-40B4-BE49-F238E27FC236}">
              <a16:creationId xmlns:a16="http://schemas.microsoft.com/office/drawing/2014/main" id="{00000000-0008-0000-1800-0000E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7" name="Imagen 2260">
          <a:extLst>
            <a:ext uri="{FF2B5EF4-FFF2-40B4-BE49-F238E27FC236}">
              <a16:creationId xmlns:a16="http://schemas.microsoft.com/office/drawing/2014/main" id="{00000000-0008-0000-1800-0000E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8" name="Imagen 2261">
          <a:extLst>
            <a:ext uri="{FF2B5EF4-FFF2-40B4-BE49-F238E27FC236}">
              <a16:creationId xmlns:a16="http://schemas.microsoft.com/office/drawing/2014/main" id="{00000000-0008-0000-1800-0000E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79" name="Imagen 2262">
          <a:extLst>
            <a:ext uri="{FF2B5EF4-FFF2-40B4-BE49-F238E27FC236}">
              <a16:creationId xmlns:a16="http://schemas.microsoft.com/office/drawing/2014/main" id="{00000000-0008-0000-1800-0000E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0" name="Imagen 2263">
          <a:extLst>
            <a:ext uri="{FF2B5EF4-FFF2-40B4-BE49-F238E27FC236}">
              <a16:creationId xmlns:a16="http://schemas.microsoft.com/office/drawing/2014/main" id="{00000000-0008-0000-1800-0000E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1" name="Imagen 2264">
          <a:extLst>
            <a:ext uri="{FF2B5EF4-FFF2-40B4-BE49-F238E27FC236}">
              <a16:creationId xmlns:a16="http://schemas.microsoft.com/office/drawing/2014/main" id="{00000000-0008-0000-1800-0000E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2" name="Imagen 2265">
          <a:extLst>
            <a:ext uri="{FF2B5EF4-FFF2-40B4-BE49-F238E27FC236}">
              <a16:creationId xmlns:a16="http://schemas.microsoft.com/office/drawing/2014/main" id="{00000000-0008-0000-1800-0000E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3" name="Imagen 2266">
          <a:extLst>
            <a:ext uri="{FF2B5EF4-FFF2-40B4-BE49-F238E27FC236}">
              <a16:creationId xmlns:a16="http://schemas.microsoft.com/office/drawing/2014/main" id="{00000000-0008-0000-1800-0000E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4" name="Imagen 2267">
          <a:extLst>
            <a:ext uri="{FF2B5EF4-FFF2-40B4-BE49-F238E27FC236}">
              <a16:creationId xmlns:a16="http://schemas.microsoft.com/office/drawing/2014/main" id="{00000000-0008-0000-1800-0000E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5" name="Imagen 2268">
          <a:extLst>
            <a:ext uri="{FF2B5EF4-FFF2-40B4-BE49-F238E27FC236}">
              <a16:creationId xmlns:a16="http://schemas.microsoft.com/office/drawing/2014/main" id="{00000000-0008-0000-1800-0000E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6" name="Imagen 2269">
          <a:extLst>
            <a:ext uri="{FF2B5EF4-FFF2-40B4-BE49-F238E27FC236}">
              <a16:creationId xmlns:a16="http://schemas.microsoft.com/office/drawing/2014/main" id="{00000000-0008-0000-1800-0000E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7" name="Imagen 2270">
          <a:extLst>
            <a:ext uri="{FF2B5EF4-FFF2-40B4-BE49-F238E27FC236}">
              <a16:creationId xmlns:a16="http://schemas.microsoft.com/office/drawing/2014/main" id="{00000000-0008-0000-1800-0000E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8" name="Imagen 2271">
          <a:extLst>
            <a:ext uri="{FF2B5EF4-FFF2-40B4-BE49-F238E27FC236}">
              <a16:creationId xmlns:a16="http://schemas.microsoft.com/office/drawing/2014/main" id="{00000000-0008-0000-1800-0000F0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89" name="Imagen 2272">
          <a:extLst>
            <a:ext uri="{FF2B5EF4-FFF2-40B4-BE49-F238E27FC236}">
              <a16:creationId xmlns:a16="http://schemas.microsoft.com/office/drawing/2014/main" id="{00000000-0008-0000-1800-0000F1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0" name="Imagen 2273">
          <a:extLst>
            <a:ext uri="{FF2B5EF4-FFF2-40B4-BE49-F238E27FC236}">
              <a16:creationId xmlns:a16="http://schemas.microsoft.com/office/drawing/2014/main" id="{00000000-0008-0000-1800-0000F2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1" name="Imagen 2274">
          <a:extLst>
            <a:ext uri="{FF2B5EF4-FFF2-40B4-BE49-F238E27FC236}">
              <a16:creationId xmlns:a16="http://schemas.microsoft.com/office/drawing/2014/main" id="{00000000-0008-0000-1800-0000F3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2" name="Imagen 2275">
          <a:extLst>
            <a:ext uri="{FF2B5EF4-FFF2-40B4-BE49-F238E27FC236}">
              <a16:creationId xmlns:a16="http://schemas.microsoft.com/office/drawing/2014/main" id="{00000000-0008-0000-1800-0000F4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3" name="Imagen 2276">
          <a:extLst>
            <a:ext uri="{FF2B5EF4-FFF2-40B4-BE49-F238E27FC236}">
              <a16:creationId xmlns:a16="http://schemas.microsoft.com/office/drawing/2014/main" id="{00000000-0008-0000-1800-0000F5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4" name="Imagen 2277">
          <a:extLst>
            <a:ext uri="{FF2B5EF4-FFF2-40B4-BE49-F238E27FC236}">
              <a16:creationId xmlns:a16="http://schemas.microsoft.com/office/drawing/2014/main" id="{00000000-0008-0000-1800-0000F6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5" name="Imagen 2278">
          <a:extLst>
            <a:ext uri="{FF2B5EF4-FFF2-40B4-BE49-F238E27FC236}">
              <a16:creationId xmlns:a16="http://schemas.microsoft.com/office/drawing/2014/main" id="{00000000-0008-0000-1800-0000F7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6" name="Imagen 2279">
          <a:extLst>
            <a:ext uri="{FF2B5EF4-FFF2-40B4-BE49-F238E27FC236}">
              <a16:creationId xmlns:a16="http://schemas.microsoft.com/office/drawing/2014/main" id="{00000000-0008-0000-1800-0000F8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7" name="Imagen 2280">
          <a:extLst>
            <a:ext uri="{FF2B5EF4-FFF2-40B4-BE49-F238E27FC236}">
              <a16:creationId xmlns:a16="http://schemas.microsoft.com/office/drawing/2014/main" id="{00000000-0008-0000-1800-0000F9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8" name="Imagen 2281">
          <a:extLst>
            <a:ext uri="{FF2B5EF4-FFF2-40B4-BE49-F238E27FC236}">
              <a16:creationId xmlns:a16="http://schemas.microsoft.com/office/drawing/2014/main" id="{00000000-0008-0000-1800-0000FA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299" name="Imagen 2282">
          <a:extLst>
            <a:ext uri="{FF2B5EF4-FFF2-40B4-BE49-F238E27FC236}">
              <a16:creationId xmlns:a16="http://schemas.microsoft.com/office/drawing/2014/main" id="{00000000-0008-0000-1800-0000FB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0" name="Imagen 2283">
          <a:extLst>
            <a:ext uri="{FF2B5EF4-FFF2-40B4-BE49-F238E27FC236}">
              <a16:creationId xmlns:a16="http://schemas.microsoft.com/office/drawing/2014/main" id="{00000000-0008-0000-1800-0000FC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1" name="Imagen 2284">
          <a:extLst>
            <a:ext uri="{FF2B5EF4-FFF2-40B4-BE49-F238E27FC236}">
              <a16:creationId xmlns:a16="http://schemas.microsoft.com/office/drawing/2014/main" id="{00000000-0008-0000-1800-0000FD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2" name="Imagen 2285">
          <a:extLst>
            <a:ext uri="{FF2B5EF4-FFF2-40B4-BE49-F238E27FC236}">
              <a16:creationId xmlns:a16="http://schemas.microsoft.com/office/drawing/2014/main" id="{00000000-0008-0000-1800-0000FE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3" name="Imagen 2286">
          <a:extLst>
            <a:ext uri="{FF2B5EF4-FFF2-40B4-BE49-F238E27FC236}">
              <a16:creationId xmlns:a16="http://schemas.microsoft.com/office/drawing/2014/main" id="{00000000-0008-0000-1800-0000FF08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4" name="Imagen 2287">
          <a:extLst>
            <a:ext uri="{FF2B5EF4-FFF2-40B4-BE49-F238E27FC236}">
              <a16:creationId xmlns:a16="http://schemas.microsoft.com/office/drawing/2014/main" id="{00000000-0008-0000-1800-00000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5" name="Imagen 2288">
          <a:extLst>
            <a:ext uri="{FF2B5EF4-FFF2-40B4-BE49-F238E27FC236}">
              <a16:creationId xmlns:a16="http://schemas.microsoft.com/office/drawing/2014/main" id="{00000000-0008-0000-1800-00000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6" name="Imagen 2289">
          <a:extLst>
            <a:ext uri="{FF2B5EF4-FFF2-40B4-BE49-F238E27FC236}">
              <a16:creationId xmlns:a16="http://schemas.microsoft.com/office/drawing/2014/main" id="{00000000-0008-0000-1800-00000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7" name="Imagen 2290">
          <a:extLst>
            <a:ext uri="{FF2B5EF4-FFF2-40B4-BE49-F238E27FC236}">
              <a16:creationId xmlns:a16="http://schemas.microsoft.com/office/drawing/2014/main" id="{00000000-0008-0000-1800-00000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8" name="Imagen 2291">
          <a:extLst>
            <a:ext uri="{FF2B5EF4-FFF2-40B4-BE49-F238E27FC236}">
              <a16:creationId xmlns:a16="http://schemas.microsoft.com/office/drawing/2014/main" id="{00000000-0008-0000-1800-00000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09" name="Imagen 2292">
          <a:extLst>
            <a:ext uri="{FF2B5EF4-FFF2-40B4-BE49-F238E27FC236}">
              <a16:creationId xmlns:a16="http://schemas.microsoft.com/office/drawing/2014/main" id="{00000000-0008-0000-1800-00000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0" name="Imagen 2293">
          <a:extLst>
            <a:ext uri="{FF2B5EF4-FFF2-40B4-BE49-F238E27FC236}">
              <a16:creationId xmlns:a16="http://schemas.microsoft.com/office/drawing/2014/main" id="{00000000-0008-0000-1800-00000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1" name="Imagen 2294">
          <a:extLst>
            <a:ext uri="{FF2B5EF4-FFF2-40B4-BE49-F238E27FC236}">
              <a16:creationId xmlns:a16="http://schemas.microsoft.com/office/drawing/2014/main" id="{00000000-0008-0000-1800-00000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2" name="Imagen 2295">
          <a:extLst>
            <a:ext uri="{FF2B5EF4-FFF2-40B4-BE49-F238E27FC236}">
              <a16:creationId xmlns:a16="http://schemas.microsoft.com/office/drawing/2014/main" id="{00000000-0008-0000-1800-00000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3" name="Imagen 2296">
          <a:extLst>
            <a:ext uri="{FF2B5EF4-FFF2-40B4-BE49-F238E27FC236}">
              <a16:creationId xmlns:a16="http://schemas.microsoft.com/office/drawing/2014/main" id="{00000000-0008-0000-1800-00000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4" name="Imagen 2297">
          <a:extLst>
            <a:ext uri="{FF2B5EF4-FFF2-40B4-BE49-F238E27FC236}">
              <a16:creationId xmlns:a16="http://schemas.microsoft.com/office/drawing/2014/main" id="{00000000-0008-0000-1800-00000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5" name="Imagen 2298">
          <a:extLst>
            <a:ext uri="{FF2B5EF4-FFF2-40B4-BE49-F238E27FC236}">
              <a16:creationId xmlns:a16="http://schemas.microsoft.com/office/drawing/2014/main" id="{00000000-0008-0000-1800-00000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6" name="Imagen 2299">
          <a:extLst>
            <a:ext uri="{FF2B5EF4-FFF2-40B4-BE49-F238E27FC236}">
              <a16:creationId xmlns:a16="http://schemas.microsoft.com/office/drawing/2014/main" id="{00000000-0008-0000-1800-00000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7" name="Imagen 2300">
          <a:extLst>
            <a:ext uri="{FF2B5EF4-FFF2-40B4-BE49-F238E27FC236}">
              <a16:creationId xmlns:a16="http://schemas.microsoft.com/office/drawing/2014/main" id="{00000000-0008-0000-1800-00000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8" name="Imagen 2301">
          <a:extLst>
            <a:ext uri="{FF2B5EF4-FFF2-40B4-BE49-F238E27FC236}">
              <a16:creationId xmlns:a16="http://schemas.microsoft.com/office/drawing/2014/main" id="{00000000-0008-0000-1800-00000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19" name="Imagen 2302">
          <a:extLst>
            <a:ext uri="{FF2B5EF4-FFF2-40B4-BE49-F238E27FC236}">
              <a16:creationId xmlns:a16="http://schemas.microsoft.com/office/drawing/2014/main" id="{00000000-0008-0000-1800-00000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0" name="Imagen 2303">
          <a:extLst>
            <a:ext uri="{FF2B5EF4-FFF2-40B4-BE49-F238E27FC236}">
              <a16:creationId xmlns:a16="http://schemas.microsoft.com/office/drawing/2014/main" id="{00000000-0008-0000-1800-00001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1" name="Imagen 2304">
          <a:extLst>
            <a:ext uri="{FF2B5EF4-FFF2-40B4-BE49-F238E27FC236}">
              <a16:creationId xmlns:a16="http://schemas.microsoft.com/office/drawing/2014/main" id="{00000000-0008-0000-1800-00001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2" name="Imagen 2305">
          <a:extLst>
            <a:ext uri="{FF2B5EF4-FFF2-40B4-BE49-F238E27FC236}">
              <a16:creationId xmlns:a16="http://schemas.microsoft.com/office/drawing/2014/main" id="{00000000-0008-0000-1800-00001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3" name="Imagen 2306">
          <a:extLst>
            <a:ext uri="{FF2B5EF4-FFF2-40B4-BE49-F238E27FC236}">
              <a16:creationId xmlns:a16="http://schemas.microsoft.com/office/drawing/2014/main" id="{00000000-0008-0000-1800-00001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4" name="Imagen 2307">
          <a:extLst>
            <a:ext uri="{FF2B5EF4-FFF2-40B4-BE49-F238E27FC236}">
              <a16:creationId xmlns:a16="http://schemas.microsoft.com/office/drawing/2014/main" id="{00000000-0008-0000-1800-00001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5" name="Imagen 2308">
          <a:extLst>
            <a:ext uri="{FF2B5EF4-FFF2-40B4-BE49-F238E27FC236}">
              <a16:creationId xmlns:a16="http://schemas.microsoft.com/office/drawing/2014/main" id="{00000000-0008-0000-1800-00001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6" name="Imagen 2309">
          <a:extLst>
            <a:ext uri="{FF2B5EF4-FFF2-40B4-BE49-F238E27FC236}">
              <a16:creationId xmlns:a16="http://schemas.microsoft.com/office/drawing/2014/main" id="{00000000-0008-0000-1800-00001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7" name="Imagen 2310">
          <a:extLst>
            <a:ext uri="{FF2B5EF4-FFF2-40B4-BE49-F238E27FC236}">
              <a16:creationId xmlns:a16="http://schemas.microsoft.com/office/drawing/2014/main" id="{00000000-0008-0000-1800-00001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8" name="Imagen 2311">
          <a:extLst>
            <a:ext uri="{FF2B5EF4-FFF2-40B4-BE49-F238E27FC236}">
              <a16:creationId xmlns:a16="http://schemas.microsoft.com/office/drawing/2014/main" id="{00000000-0008-0000-1800-00001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29" name="Imagen 2312">
          <a:extLst>
            <a:ext uri="{FF2B5EF4-FFF2-40B4-BE49-F238E27FC236}">
              <a16:creationId xmlns:a16="http://schemas.microsoft.com/office/drawing/2014/main" id="{00000000-0008-0000-1800-00001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0" name="Imagen 2313">
          <a:extLst>
            <a:ext uri="{FF2B5EF4-FFF2-40B4-BE49-F238E27FC236}">
              <a16:creationId xmlns:a16="http://schemas.microsoft.com/office/drawing/2014/main" id="{00000000-0008-0000-1800-00001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1" name="Imagen 2314">
          <a:extLst>
            <a:ext uri="{FF2B5EF4-FFF2-40B4-BE49-F238E27FC236}">
              <a16:creationId xmlns:a16="http://schemas.microsoft.com/office/drawing/2014/main" id="{00000000-0008-0000-1800-00001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2" name="Imagen 2315">
          <a:extLst>
            <a:ext uri="{FF2B5EF4-FFF2-40B4-BE49-F238E27FC236}">
              <a16:creationId xmlns:a16="http://schemas.microsoft.com/office/drawing/2014/main" id="{00000000-0008-0000-1800-00001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3" name="Imagen 2316">
          <a:extLst>
            <a:ext uri="{FF2B5EF4-FFF2-40B4-BE49-F238E27FC236}">
              <a16:creationId xmlns:a16="http://schemas.microsoft.com/office/drawing/2014/main" id="{00000000-0008-0000-1800-00001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4" name="Imagen 2317">
          <a:extLst>
            <a:ext uri="{FF2B5EF4-FFF2-40B4-BE49-F238E27FC236}">
              <a16:creationId xmlns:a16="http://schemas.microsoft.com/office/drawing/2014/main" id="{00000000-0008-0000-1800-00001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5" name="Imagen 2318">
          <a:extLst>
            <a:ext uri="{FF2B5EF4-FFF2-40B4-BE49-F238E27FC236}">
              <a16:creationId xmlns:a16="http://schemas.microsoft.com/office/drawing/2014/main" id="{00000000-0008-0000-1800-00001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6" name="Imagen 2319">
          <a:extLst>
            <a:ext uri="{FF2B5EF4-FFF2-40B4-BE49-F238E27FC236}">
              <a16:creationId xmlns:a16="http://schemas.microsoft.com/office/drawing/2014/main" id="{00000000-0008-0000-1800-00002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7" name="Imagen 2320">
          <a:extLst>
            <a:ext uri="{FF2B5EF4-FFF2-40B4-BE49-F238E27FC236}">
              <a16:creationId xmlns:a16="http://schemas.microsoft.com/office/drawing/2014/main" id="{00000000-0008-0000-1800-00002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8" name="Imagen 2321">
          <a:extLst>
            <a:ext uri="{FF2B5EF4-FFF2-40B4-BE49-F238E27FC236}">
              <a16:creationId xmlns:a16="http://schemas.microsoft.com/office/drawing/2014/main" id="{00000000-0008-0000-1800-00002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39" name="Imagen 2322">
          <a:extLst>
            <a:ext uri="{FF2B5EF4-FFF2-40B4-BE49-F238E27FC236}">
              <a16:creationId xmlns:a16="http://schemas.microsoft.com/office/drawing/2014/main" id="{00000000-0008-0000-1800-00002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0" name="Imagen 2323">
          <a:extLst>
            <a:ext uri="{FF2B5EF4-FFF2-40B4-BE49-F238E27FC236}">
              <a16:creationId xmlns:a16="http://schemas.microsoft.com/office/drawing/2014/main" id="{00000000-0008-0000-1800-00002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1" name="Imagen 2324">
          <a:extLst>
            <a:ext uri="{FF2B5EF4-FFF2-40B4-BE49-F238E27FC236}">
              <a16:creationId xmlns:a16="http://schemas.microsoft.com/office/drawing/2014/main" id="{00000000-0008-0000-1800-00002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2" name="Imagen 2325">
          <a:extLst>
            <a:ext uri="{FF2B5EF4-FFF2-40B4-BE49-F238E27FC236}">
              <a16:creationId xmlns:a16="http://schemas.microsoft.com/office/drawing/2014/main" id="{00000000-0008-0000-1800-00002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3" name="Imagen 2326">
          <a:extLst>
            <a:ext uri="{FF2B5EF4-FFF2-40B4-BE49-F238E27FC236}">
              <a16:creationId xmlns:a16="http://schemas.microsoft.com/office/drawing/2014/main" id="{00000000-0008-0000-1800-00002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4" name="Imagen 2327">
          <a:extLst>
            <a:ext uri="{FF2B5EF4-FFF2-40B4-BE49-F238E27FC236}">
              <a16:creationId xmlns:a16="http://schemas.microsoft.com/office/drawing/2014/main" id="{00000000-0008-0000-1800-00002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5" name="Imagen 2328">
          <a:extLst>
            <a:ext uri="{FF2B5EF4-FFF2-40B4-BE49-F238E27FC236}">
              <a16:creationId xmlns:a16="http://schemas.microsoft.com/office/drawing/2014/main" id="{00000000-0008-0000-1800-00002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6" name="Imagen 2329">
          <a:extLst>
            <a:ext uri="{FF2B5EF4-FFF2-40B4-BE49-F238E27FC236}">
              <a16:creationId xmlns:a16="http://schemas.microsoft.com/office/drawing/2014/main" id="{00000000-0008-0000-1800-00002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7" name="Imagen 2330">
          <a:extLst>
            <a:ext uri="{FF2B5EF4-FFF2-40B4-BE49-F238E27FC236}">
              <a16:creationId xmlns:a16="http://schemas.microsoft.com/office/drawing/2014/main" id="{00000000-0008-0000-1800-00002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8" name="Imagen 2331">
          <a:extLst>
            <a:ext uri="{FF2B5EF4-FFF2-40B4-BE49-F238E27FC236}">
              <a16:creationId xmlns:a16="http://schemas.microsoft.com/office/drawing/2014/main" id="{00000000-0008-0000-1800-00002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49" name="Imagen 2332">
          <a:extLst>
            <a:ext uri="{FF2B5EF4-FFF2-40B4-BE49-F238E27FC236}">
              <a16:creationId xmlns:a16="http://schemas.microsoft.com/office/drawing/2014/main" id="{00000000-0008-0000-1800-00002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0" name="Imagen 2333">
          <a:extLst>
            <a:ext uri="{FF2B5EF4-FFF2-40B4-BE49-F238E27FC236}">
              <a16:creationId xmlns:a16="http://schemas.microsoft.com/office/drawing/2014/main" id="{00000000-0008-0000-1800-00002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1" name="Imagen 2334">
          <a:extLst>
            <a:ext uri="{FF2B5EF4-FFF2-40B4-BE49-F238E27FC236}">
              <a16:creationId xmlns:a16="http://schemas.microsoft.com/office/drawing/2014/main" id="{00000000-0008-0000-1800-00002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2" name="Imagen 2335">
          <a:extLst>
            <a:ext uri="{FF2B5EF4-FFF2-40B4-BE49-F238E27FC236}">
              <a16:creationId xmlns:a16="http://schemas.microsoft.com/office/drawing/2014/main" id="{00000000-0008-0000-1800-00003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3" name="Imagen 2336">
          <a:extLst>
            <a:ext uri="{FF2B5EF4-FFF2-40B4-BE49-F238E27FC236}">
              <a16:creationId xmlns:a16="http://schemas.microsoft.com/office/drawing/2014/main" id="{00000000-0008-0000-1800-00003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4" name="Imagen 2337">
          <a:extLst>
            <a:ext uri="{FF2B5EF4-FFF2-40B4-BE49-F238E27FC236}">
              <a16:creationId xmlns:a16="http://schemas.microsoft.com/office/drawing/2014/main" id="{00000000-0008-0000-1800-00003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5" name="Imagen 2338">
          <a:extLst>
            <a:ext uri="{FF2B5EF4-FFF2-40B4-BE49-F238E27FC236}">
              <a16:creationId xmlns:a16="http://schemas.microsoft.com/office/drawing/2014/main" id="{00000000-0008-0000-1800-00003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6" name="Imagen 2339">
          <a:extLst>
            <a:ext uri="{FF2B5EF4-FFF2-40B4-BE49-F238E27FC236}">
              <a16:creationId xmlns:a16="http://schemas.microsoft.com/office/drawing/2014/main" id="{00000000-0008-0000-1800-00003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7" name="Imagen 2340">
          <a:extLst>
            <a:ext uri="{FF2B5EF4-FFF2-40B4-BE49-F238E27FC236}">
              <a16:creationId xmlns:a16="http://schemas.microsoft.com/office/drawing/2014/main" id="{00000000-0008-0000-1800-00003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8" name="Imagen 2341">
          <a:extLst>
            <a:ext uri="{FF2B5EF4-FFF2-40B4-BE49-F238E27FC236}">
              <a16:creationId xmlns:a16="http://schemas.microsoft.com/office/drawing/2014/main" id="{00000000-0008-0000-1800-00003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59" name="Imagen 2342">
          <a:extLst>
            <a:ext uri="{FF2B5EF4-FFF2-40B4-BE49-F238E27FC236}">
              <a16:creationId xmlns:a16="http://schemas.microsoft.com/office/drawing/2014/main" id="{00000000-0008-0000-1800-00003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0" name="Imagen 2343">
          <a:extLst>
            <a:ext uri="{FF2B5EF4-FFF2-40B4-BE49-F238E27FC236}">
              <a16:creationId xmlns:a16="http://schemas.microsoft.com/office/drawing/2014/main" id="{00000000-0008-0000-1800-00003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1" name="Imagen 2344">
          <a:extLst>
            <a:ext uri="{FF2B5EF4-FFF2-40B4-BE49-F238E27FC236}">
              <a16:creationId xmlns:a16="http://schemas.microsoft.com/office/drawing/2014/main" id="{00000000-0008-0000-1800-00003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2" name="Imagen 2345">
          <a:extLst>
            <a:ext uri="{FF2B5EF4-FFF2-40B4-BE49-F238E27FC236}">
              <a16:creationId xmlns:a16="http://schemas.microsoft.com/office/drawing/2014/main" id="{00000000-0008-0000-1800-00003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3" name="Imagen 2346">
          <a:extLst>
            <a:ext uri="{FF2B5EF4-FFF2-40B4-BE49-F238E27FC236}">
              <a16:creationId xmlns:a16="http://schemas.microsoft.com/office/drawing/2014/main" id="{00000000-0008-0000-1800-00003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4" name="Imagen 2347">
          <a:extLst>
            <a:ext uri="{FF2B5EF4-FFF2-40B4-BE49-F238E27FC236}">
              <a16:creationId xmlns:a16="http://schemas.microsoft.com/office/drawing/2014/main" id="{00000000-0008-0000-1800-00003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5" name="Imagen 2348">
          <a:extLst>
            <a:ext uri="{FF2B5EF4-FFF2-40B4-BE49-F238E27FC236}">
              <a16:creationId xmlns:a16="http://schemas.microsoft.com/office/drawing/2014/main" id="{00000000-0008-0000-1800-00003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6" name="Imagen 2349">
          <a:extLst>
            <a:ext uri="{FF2B5EF4-FFF2-40B4-BE49-F238E27FC236}">
              <a16:creationId xmlns:a16="http://schemas.microsoft.com/office/drawing/2014/main" id="{00000000-0008-0000-1800-00003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7" name="Imagen 2350">
          <a:extLst>
            <a:ext uri="{FF2B5EF4-FFF2-40B4-BE49-F238E27FC236}">
              <a16:creationId xmlns:a16="http://schemas.microsoft.com/office/drawing/2014/main" id="{00000000-0008-0000-1800-00003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8" name="Imagen 2351">
          <a:extLst>
            <a:ext uri="{FF2B5EF4-FFF2-40B4-BE49-F238E27FC236}">
              <a16:creationId xmlns:a16="http://schemas.microsoft.com/office/drawing/2014/main" id="{00000000-0008-0000-1800-00004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69" name="Imagen 2352">
          <a:extLst>
            <a:ext uri="{FF2B5EF4-FFF2-40B4-BE49-F238E27FC236}">
              <a16:creationId xmlns:a16="http://schemas.microsoft.com/office/drawing/2014/main" id="{00000000-0008-0000-1800-00004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0" name="Imagen 2353">
          <a:extLst>
            <a:ext uri="{FF2B5EF4-FFF2-40B4-BE49-F238E27FC236}">
              <a16:creationId xmlns:a16="http://schemas.microsoft.com/office/drawing/2014/main" id="{00000000-0008-0000-1800-00004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1" name="Imagen 2354">
          <a:extLst>
            <a:ext uri="{FF2B5EF4-FFF2-40B4-BE49-F238E27FC236}">
              <a16:creationId xmlns:a16="http://schemas.microsoft.com/office/drawing/2014/main" id="{00000000-0008-0000-1800-00004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2" name="Imagen 2355">
          <a:extLst>
            <a:ext uri="{FF2B5EF4-FFF2-40B4-BE49-F238E27FC236}">
              <a16:creationId xmlns:a16="http://schemas.microsoft.com/office/drawing/2014/main" id="{00000000-0008-0000-1800-00004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3" name="Imagen 2356">
          <a:extLst>
            <a:ext uri="{FF2B5EF4-FFF2-40B4-BE49-F238E27FC236}">
              <a16:creationId xmlns:a16="http://schemas.microsoft.com/office/drawing/2014/main" id="{00000000-0008-0000-1800-00004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4" name="Imagen 2357">
          <a:extLst>
            <a:ext uri="{FF2B5EF4-FFF2-40B4-BE49-F238E27FC236}">
              <a16:creationId xmlns:a16="http://schemas.microsoft.com/office/drawing/2014/main" id="{00000000-0008-0000-1800-00004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5" name="Imagen 2358">
          <a:extLst>
            <a:ext uri="{FF2B5EF4-FFF2-40B4-BE49-F238E27FC236}">
              <a16:creationId xmlns:a16="http://schemas.microsoft.com/office/drawing/2014/main" id="{00000000-0008-0000-1800-00004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6" name="Imagen 2359">
          <a:extLst>
            <a:ext uri="{FF2B5EF4-FFF2-40B4-BE49-F238E27FC236}">
              <a16:creationId xmlns:a16="http://schemas.microsoft.com/office/drawing/2014/main" id="{00000000-0008-0000-1800-00004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7" name="Imagen 2360">
          <a:extLst>
            <a:ext uri="{FF2B5EF4-FFF2-40B4-BE49-F238E27FC236}">
              <a16:creationId xmlns:a16="http://schemas.microsoft.com/office/drawing/2014/main" id="{00000000-0008-0000-1800-00004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8" name="Imagen 2361">
          <a:extLst>
            <a:ext uri="{FF2B5EF4-FFF2-40B4-BE49-F238E27FC236}">
              <a16:creationId xmlns:a16="http://schemas.microsoft.com/office/drawing/2014/main" id="{00000000-0008-0000-1800-00004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79" name="Imagen 2362">
          <a:extLst>
            <a:ext uri="{FF2B5EF4-FFF2-40B4-BE49-F238E27FC236}">
              <a16:creationId xmlns:a16="http://schemas.microsoft.com/office/drawing/2014/main" id="{00000000-0008-0000-1800-00004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0" name="Imagen 2363">
          <a:extLst>
            <a:ext uri="{FF2B5EF4-FFF2-40B4-BE49-F238E27FC236}">
              <a16:creationId xmlns:a16="http://schemas.microsoft.com/office/drawing/2014/main" id="{00000000-0008-0000-1800-00004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1" name="Imagen 2364">
          <a:extLst>
            <a:ext uri="{FF2B5EF4-FFF2-40B4-BE49-F238E27FC236}">
              <a16:creationId xmlns:a16="http://schemas.microsoft.com/office/drawing/2014/main" id="{00000000-0008-0000-1800-00004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2" name="Imagen 2365">
          <a:extLst>
            <a:ext uri="{FF2B5EF4-FFF2-40B4-BE49-F238E27FC236}">
              <a16:creationId xmlns:a16="http://schemas.microsoft.com/office/drawing/2014/main" id="{00000000-0008-0000-1800-00004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3" name="Imagen 2366">
          <a:extLst>
            <a:ext uri="{FF2B5EF4-FFF2-40B4-BE49-F238E27FC236}">
              <a16:creationId xmlns:a16="http://schemas.microsoft.com/office/drawing/2014/main" id="{00000000-0008-0000-1800-00004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4" name="Imagen 2367">
          <a:extLst>
            <a:ext uri="{FF2B5EF4-FFF2-40B4-BE49-F238E27FC236}">
              <a16:creationId xmlns:a16="http://schemas.microsoft.com/office/drawing/2014/main" id="{00000000-0008-0000-1800-00005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5" name="Imagen 2368">
          <a:extLst>
            <a:ext uri="{FF2B5EF4-FFF2-40B4-BE49-F238E27FC236}">
              <a16:creationId xmlns:a16="http://schemas.microsoft.com/office/drawing/2014/main" id="{00000000-0008-0000-1800-00005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6" name="Imagen 2369">
          <a:extLst>
            <a:ext uri="{FF2B5EF4-FFF2-40B4-BE49-F238E27FC236}">
              <a16:creationId xmlns:a16="http://schemas.microsoft.com/office/drawing/2014/main" id="{00000000-0008-0000-1800-00005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7" name="Imagen 2370">
          <a:extLst>
            <a:ext uri="{FF2B5EF4-FFF2-40B4-BE49-F238E27FC236}">
              <a16:creationId xmlns:a16="http://schemas.microsoft.com/office/drawing/2014/main" id="{00000000-0008-0000-1800-00005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8" name="Imagen 2371">
          <a:extLst>
            <a:ext uri="{FF2B5EF4-FFF2-40B4-BE49-F238E27FC236}">
              <a16:creationId xmlns:a16="http://schemas.microsoft.com/office/drawing/2014/main" id="{00000000-0008-0000-1800-00005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89" name="Imagen 2372">
          <a:extLst>
            <a:ext uri="{FF2B5EF4-FFF2-40B4-BE49-F238E27FC236}">
              <a16:creationId xmlns:a16="http://schemas.microsoft.com/office/drawing/2014/main" id="{00000000-0008-0000-1800-00005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0" name="Imagen 2373">
          <a:extLst>
            <a:ext uri="{FF2B5EF4-FFF2-40B4-BE49-F238E27FC236}">
              <a16:creationId xmlns:a16="http://schemas.microsoft.com/office/drawing/2014/main" id="{00000000-0008-0000-1800-00005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1" name="Imagen 2374">
          <a:extLst>
            <a:ext uri="{FF2B5EF4-FFF2-40B4-BE49-F238E27FC236}">
              <a16:creationId xmlns:a16="http://schemas.microsoft.com/office/drawing/2014/main" id="{00000000-0008-0000-1800-00005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2" name="Imagen 2375">
          <a:extLst>
            <a:ext uri="{FF2B5EF4-FFF2-40B4-BE49-F238E27FC236}">
              <a16:creationId xmlns:a16="http://schemas.microsoft.com/office/drawing/2014/main" id="{00000000-0008-0000-1800-00005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3" name="Imagen 2376">
          <a:extLst>
            <a:ext uri="{FF2B5EF4-FFF2-40B4-BE49-F238E27FC236}">
              <a16:creationId xmlns:a16="http://schemas.microsoft.com/office/drawing/2014/main" id="{00000000-0008-0000-1800-00005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4" name="Imagen 2377">
          <a:extLst>
            <a:ext uri="{FF2B5EF4-FFF2-40B4-BE49-F238E27FC236}">
              <a16:creationId xmlns:a16="http://schemas.microsoft.com/office/drawing/2014/main" id="{00000000-0008-0000-1800-00005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5" name="Imagen 2378">
          <a:extLst>
            <a:ext uri="{FF2B5EF4-FFF2-40B4-BE49-F238E27FC236}">
              <a16:creationId xmlns:a16="http://schemas.microsoft.com/office/drawing/2014/main" id="{00000000-0008-0000-1800-00005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6" name="Imagen 2379">
          <a:extLst>
            <a:ext uri="{FF2B5EF4-FFF2-40B4-BE49-F238E27FC236}">
              <a16:creationId xmlns:a16="http://schemas.microsoft.com/office/drawing/2014/main" id="{00000000-0008-0000-1800-00005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7" name="Imagen 2380">
          <a:extLst>
            <a:ext uri="{FF2B5EF4-FFF2-40B4-BE49-F238E27FC236}">
              <a16:creationId xmlns:a16="http://schemas.microsoft.com/office/drawing/2014/main" id="{00000000-0008-0000-1800-00005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8" name="Imagen 2381">
          <a:extLst>
            <a:ext uri="{FF2B5EF4-FFF2-40B4-BE49-F238E27FC236}">
              <a16:creationId xmlns:a16="http://schemas.microsoft.com/office/drawing/2014/main" id="{00000000-0008-0000-1800-00005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399" name="Imagen 2382">
          <a:extLst>
            <a:ext uri="{FF2B5EF4-FFF2-40B4-BE49-F238E27FC236}">
              <a16:creationId xmlns:a16="http://schemas.microsoft.com/office/drawing/2014/main" id="{00000000-0008-0000-1800-00005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0" name="Imagen 2383">
          <a:extLst>
            <a:ext uri="{FF2B5EF4-FFF2-40B4-BE49-F238E27FC236}">
              <a16:creationId xmlns:a16="http://schemas.microsoft.com/office/drawing/2014/main" id="{00000000-0008-0000-1800-00006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1" name="Imagen 2384">
          <a:extLst>
            <a:ext uri="{FF2B5EF4-FFF2-40B4-BE49-F238E27FC236}">
              <a16:creationId xmlns:a16="http://schemas.microsoft.com/office/drawing/2014/main" id="{00000000-0008-0000-1800-00006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2" name="Imagen 2385">
          <a:extLst>
            <a:ext uri="{FF2B5EF4-FFF2-40B4-BE49-F238E27FC236}">
              <a16:creationId xmlns:a16="http://schemas.microsoft.com/office/drawing/2014/main" id="{00000000-0008-0000-1800-00006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3" name="Imagen 2386">
          <a:extLst>
            <a:ext uri="{FF2B5EF4-FFF2-40B4-BE49-F238E27FC236}">
              <a16:creationId xmlns:a16="http://schemas.microsoft.com/office/drawing/2014/main" id="{00000000-0008-0000-1800-00006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4" name="Imagen 2387">
          <a:extLst>
            <a:ext uri="{FF2B5EF4-FFF2-40B4-BE49-F238E27FC236}">
              <a16:creationId xmlns:a16="http://schemas.microsoft.com/office/drawing/2014/main" id="{00000000-0008-0000-1800-00006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5" name="Imagen 2388">
          <a:extLst>
            <a:ext uri="{FF2B5EF4-FFF2-40B4-BE49-F238E27FC236}">
              <a16:creationId xmlns:a16="http://schemas.microsoft.com/office/drawing/2014/main" id="{00000000-0008-0000-1800-00006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6" name="Imagen 2389">
          <a:extLst>
            <a:ext uri="{FF2B5EF4-FFF2-40B4-BE49-F238E27FC236}">
              <a16:creationId xmlns:a16="http://schemas.microsoft.com/office/drawing/2014/main" id="{00000000-0008-0000-1800-00006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7" name="Imagen 2390">
          <a:extLst>
            <a:ext uri="{FF2B5EF4-FFF2-40B4-BE49-F238E27FC236}">
              <a16:creationId xmlns:a16="http://schemas.microsoft.com/office/drawing/2014/main" id="{00000000-0008-0000-1800-00006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8" name="Imagen 2391">
          <a:extLst>
            <a:ext uri="{FF2B5EF4-FFF2-40B4-BE49-F238E27FC236}">
              <a16:creationId xmlns:a16="http://schemas.microsoft.com/office/drawing/2014/main" id="{00000000-0008-0000-1800-00006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09" name="Imagen 2392">
          <a:extLst>
            <a:ext uri="{FF2B5EF4-FFF2-40B4-BE49-F238E27FC236}">
              <a16:creationId xmlns:a16="http://schemas.microsoft.com/office/drawing/2014/main" id="{00000000-0008-0000-1800-00006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0" name="Imagen 2393">
          <a:extLst>
            <a:ext uri="{FF2B5EF4-FFF2-40B4-BE49-F238E27FC236}">
              <a16:creationId xmlns:a16="http://schemas.microsoft.com/office/drawing/2014/main" id="{00000000-0008-0000-1800-00006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1" name="Imagen 2394">
          <a:extLst>
            <a:ext uri="{FF2B5EF4-FFF2-40B4-BE49-F238E27FC236}">
              <a16:creationId xmlns:a16="http://schemas.microsoft.com/office/drawing/2014/main" id="{00000000-0008-0000-1800-00006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2" name="Imagen 2395">
          <a:extLst>
            <a:ext uri="{FF2B5EF4-FFF2-40B4-BE49-F238E27FC236}">
              <a16:creationId xmlns:a16="http://schemas.microsoft.com/office/drawing/2014/main" id="{00000000-0008-0000-1800-00006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3" name="Imagen 2396">
          <a:extLst>
            <a:ext uri="{FF2B5EF4-FFF2-40B4-BE49-F238E27FC236}">
              <a16:creationId xmlns:a16="http://schemas.microsoft.com/office/drawing/2014/main" id="{00000000-0008-0000-1800-00006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4" name="Imagen 2397">
          <a:extLst>
            <a:ext uri="{FF2B5EF4-FFF2-40B4-BE49-F238E27FC236}">
              <a16:creationId xmlns:a16="http://schemas.microsoft.com/office/drawing/2014/main" id="{00000000-0008-0000-1800-00006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5" name="Imagen 2398">
          <a:extLst>
            <a:ext uri="{FF2B5EF4-FFF2-40B4-BE49-F238E27FC236}">
              <a16:creationId xmlns:a16="http://schemas.microsoft.com/office/drawing/2014/main" id="{00000000-0008-0000-1800-00006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6" name="Imagen 2399">
          <a:extLst>
            <a:ext uri="{FF2B5EF4-FFF2-40B4-BE49-F238E27FC236}">
              <a16:creationId xmlns:a16="http://schemas.microsoft.com/office/drawing/2014/main" id="{00000000-0008-0000-1800-00007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7" name="Imagen 2400">
          <a:extLst>
            <a:ext uri="{FF2B5EF4-FFF2-40B4-BE49-F238E27FC236}">
              <a16:creationId xmlns:a16="http://schemas.microsoft.com/office/drawing/2014/main" id="{00000000-0008-0000-1800-00007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8" name="Imagen 2401">
          <a:extLst>
            <a:ext uri="{FF2B5EF4-FFF2-40B4-BE49-F238E27FC236}">
              <a16:creationId xmlns:a16="http://schemas.microsoft.com/office/drawing/2014/main" id="{00000000-0008-0000-1800-00007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19" name="Imagen 2402">
          <a:extLst>
            <a:ext uri="{FF2B5EF4-FFF2-40B4-BE49-F238E27FC236}">
              <a16:creationId xmlns:a16="http://schemas.microsoft.com/office/drawing/2014/main" id="{00000000-0008-0000-1800-00007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0" name="Imagen 2403">
          <a:extLst>
            <a:ext uri="{FF2B5EF4-FFF2-40B4-BE49-F238E27FC236}">
              <a16:creationId xmlns:a16="http://schemas.microsoft.com/office/drawing/2014/main" id="{00000000-0008-0000-1800-00007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1" name="Imagen 2404">
          <a:extLst>
            <a:ext uri="{FF2B5EF4-FFF2-40B4-BE49-F238E27FC236}">
              <a16:creationId xmlns:a16="http://schemas.microsoft.com/office/drawing/2014/main" id="{00000000-0008-0000-1800-00007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2" name="Imagen 2405">
          <a:extLst>
            <a:ext uri="{FF2B5EF4-FFF2-40B4-BE49-F238E27FC236}">
              <a16:creationId xmlns:a16="http://schemas.microsoft.com/office/drawing/2014/main" id="{00000000-0008-0000-1800-00007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3" name="Imagen 2406">
          <a:extLst>
            <a:ext uri="{FF2B5EF4-FFF2-40B4-BE49-F238E27FC236}">
              <a16:creationId xmlns:a16="http://schemas.microsoft.com/office/drawing/2014/main" id="{00000000-0008-0000-1800-00007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4" name="Imagen 2407">
          <a:extLst>
            <a:ext uri="{FF2B5EF4-FFF2-40B4-BE49-F238E27FC236}">
              <a16:creationId xmlns:a16="http://schemas.microsoft.com/office/drawing/2014/main" id="{00000000-0008-0000-1800-00007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5" name="Imagen 2408">
          <a:extLst>
            <a:ext uri="{FF2B5EF4-FFF2-40B4-BE49-F238E27FC236}">
              <a16:creationId xmlns:a16="http://schemas.microsoft.com/office/drawing/2014/main" id="{00000000-0008-0000-1800-00007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6" name="Imagen 2409">
          <a:extLst>
            <a:ext uri="{FF2B5EF4-FFF2-40B4-BE49-F238E27FC236}">
              <a16:creationId xmlns:a16="http://schemas.microsoft.com/office/drawing/2014/main" id="{00000000-0008-0000-1800-00007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7" name="Imagen 2410">
          <a:extLst>
            <a:ext uri="{FF2B5EF4-FFF2-40B4-BE49-F238E27FC236}">
              <a16:creationId xmlns:a16="http://schemas.microsoft.com/office/drawing/2014/main" id="{00000000-0008-0000-1800-00007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8" name="Imagen 2411">
          <a:extLst>
            <a:ext uri="{FF2B5EF4-FFF2-40B4-BE49-F238E27FC236}">
              <a16:creationId xmlns:a16="http://schemas.microsoft.com/office/drawing/2014/main" id="{00000000-0008-0000-1800-00007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29" name="Imagen 2412">
          <a:extLst>
            <a:ext uri="{FF2B5EF4-FFF2-40B4-BE49-F238E27FC236}">
              <a16:creationId xmlns:a16="http://schemas.microsoft.com/office/drawing/2014/main" id="{00000000-0008-0000-1800-00007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0" name="Imagen 2413">
          <a:extLst>
            <a:ext uri="{FF2B5EF4-FFF2-40B4-BE49-F238E27FC236}">
              <a16:creationId xmlns:a16="http://schemas.microsoft.com/office/drawing/2014/main" id="{00000000-0008-0000-1800-00007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1" name="Imagen 2414">
          <a:extLst>
            <a:ext uri="{FF2B5EF4-FFF2-40B4-BE49-F238E27FC236}">
              <a16:creationId xmlns:a16="http://schemas.microsoft.com/office/drawing/2014/main" id="{00000000-0008-0000-1800-00007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2" name="Imagen 2415">
          <a:extLst>
            <a:ext uri="{FF2B5EF4-FFF2-40B4-BE49-F238E27FC236}">
              <a16:creationId xmlns:a16="http://schemas.microsoft.com/office/drawing/2014/main" id="{00000000-0008-0000-1800-00008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3" name="Imagen 2416">
          <a:extLst>
            <a:ext uri="{FF2B5EF4-FFF2-40B4-BE49-F238E27FC236}">
              <a16:creationId xmlns:a16="http://schemas.microsoft.com/office/drawing/2014/main" id="{00000000-0008-0000-1800-00008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4" name="Imagen 2417">
          <a:extLst>
            <a:ext uri="{FF2B5EF4-FFF2-40B4-BE49-F238E27FC236}">
              <a16:creationId xmlns:a16="http://schemas.microsoft.com/office/drawing/2014/main" id="{00000000-0008-0000-1800-00008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5" name="Imagen 2418">
          <a:extLst>
            <a:ext uri="{FF2B5EF4-FFF2-40B4-BE49-F238E27FC236}">
              <a16:creationId xmlns:a16="http://schemas.microsoft.com/office/drawing/2014/main" id="{00000000-0008-0000-1800-00008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6" name="Imagen 2419">
          <a:extLst>
            <a:ext uri="{FF2B5EF4-FFF2-40B4-BE49-F238E27FC236}">
              <a16:creationId xmlns:a16="http://schemas.microsoft.com/office/drawing/2014/main" id="{00000000-0008-0000-1800-00008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7" name="Imagen 2420">
          <a:extLst>
            <a:ext uri="{FF2B5EF4-FFF2-40B4-BE49-F238E27FC236}">
              <a16:creationId xmlns:a16="http://schemas.microsoft.com/office/drawing/2014/main" id="{00000000-0008-0000-1800-00008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8" name="Imagen 2421">
          <a:extLst>
            <a:ext uri="{FF2B5EF4-FFF2-40B4-BE49-F238E27FC236}">
              <a16:creationId xmlns:a16="http://schemas.microsoft.com/office/drawing/2014/main" id="{00000000-0008-0000-1800-00008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39" name="Imagen 2422">
          <a:extLst>
            <a:ext uri="{FF2B5EF4-FFF2-40B4-BE49-F238E27FC236}">
              <a16:creationId xmlns:a16="http://schemas.microsoft.com/office/drawing/2014/main" id="{00000000-0008-0000-1800-00008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0" name="Imagen 2423">
          <a:extLst>
            <a:ext uri="{FF2B5EF4-FFF2-40B4-BE49-F238E27FC236}">
              <a16:creationId xmlns:a16="http://schemas.microsoft.com/office/drawing/2014/main" id="{00000000-0008-0000-1800-00008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1" name="Imagen 2424">
          <a:extLst>
            <a:ext uri="{FF2B5EF4-FFF2-40B4-BE49-F238E27FC236}">
              <a16:creationId xmlns:a16="http://schemas.microsoft.com/office/drawing/2014/main" id="{00000000-0008-0000-1800-00008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2" name="Imagen 2425">
          <a:extLst>
            <a:ext uri="{FF2B5EF4-FFF2-40B4-BE49-F238E27FC236}">
              <a16:creationId xmlns:a16="http://schemas.microsoft.com/office/drawing/2014/main" id="{00000000-0008-0000-1800-00008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3" name="Imagen 2426">
          <a:extLst>
            <a:ext uri="{FF2B5EF4-FFF2-40B4-BE49-F238E27FC236}">
              <a16:creationId xmlns:a16="http://schemas.microsoft.com/office/drawing/2014/main" id="{00000000-0008-0000-1800-00008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4" name="Imagen 2427">
          <a:extLst>
            <a:ext uri="{FF2B5EF4-FFF2-40B4-BE49-F238E27FC236}">
              <a16:creationId xmlns:a16="http://schemas.microsoft.com/office/drawing/2014/main" id="{00000000-0008-0000-1800-00008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5" name="Imagen 2428">
          <a:extLst>
            <a:ext uri="{FF2B5EF4-FFF2-40B4-BE49-F238E27FC236}">
              <a16:creationId xmlns:a16="http://schemas.microsoft.com/office/drawing/2014/main" id="{00000000-0008-0000-1800-00008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6" name="Imagen 2429">
          <a:extLst>
            <a:ext uri="{FF2B5EF4-FFF2-40B4-BE49-F238E27FC236}">
              <a16:creationId xmlns:a16="http://schemas.microsoft.com/office/drawing/2014/main" id="{00000000-0008-0000-1800-00008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7" name="Imagen 2430">
          <a:extLst>
            <a:ext uri="{FF2B5EF4-FFF2-40B4-BE49-F238E27FC236}">
              <a16:creationId xmlns:a16="http://schemas.microsoft.com/office/drawing/2014/main" id="{00000000-0008-0000-1800-00008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8" name="Imagen 2431">
          <a:extLst>
            <a:ext uri="{FF2B5EF4-FFF2-40B4-BE49-F238E27FC236}">
              <a16:creationId xmlns:a16="http://schemas.microsoft.com/office/drawing/2014/main" id="{00000000-0008-0000-1800-00009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49" name="Imagen 2432">
          <a:extLst>
            <a:ext uri="{FF2B5EF4-FFF2-40B4-BE49-F238E27FC236}">
              <a16:creationId xmlns:a16="http://schemas.microsoft.com/office/drawing/2014/main" id="{00000000-0008-0000-1800-00009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0" name="Imagen 2433">
          <a:extLst>
            <a:ext uri="{FF2B5EF4-FFF2-40B4-BE49-F238E27FC236}">
              <a16:creationId xmlns:a16="http://schemas.microsoft.com/office/drawing/2014/main" id="{00000000-0008-0000-1800-00009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1" name="Imagen 2434">
          <a:extLst>
            <a:ext uri="{FF2B5EF4-FFF2-40B4-BE49-F238E27FC236}">
              <a16:creationId xmlns:a16="http://schemas.microsoft.com/office/drawing/2014/main" id="{00000000-0008-0000-1800-00009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2" name="Imagen 2435">
          <a:extLst>
            <a:ext uri="{FF2B5EF4-FFF2-40B4-BE49-F238E27FC236}">
              <a16:creationId xmlns:a16="http://schemas.microsoft.com/office/drawing/2014/main" id="{00000000-0008-0000-1800-00009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3" name="Imagen 2436">
          <a:extLst>
            <a:ext uri="{FF2B5EF4-FFF2-40B4-BE49-F238E27FC236}">
              <a16:creationId xmlns:a16="http://schemas.microsoft.com/office/drawing/2014/main" id="{00000000-0008-0000-1800-00009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4" name="Imagen 2437">
          <a:extLst>
            <a:ext uri="{FF2B5EF4-FFF2-40B4-BE49-F238E27FC236}">
              <a16:creationId xmlns:a16="http://schemas.microsoft.com/office/drawing/2014/main" id="{00000000-0008-0000-1800-00009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5" name="Imagen 2438">
          <a:extLst>
            <a:ext uri="{FF2B5EF4-FFF2-40B4-BE49-F238E27FC236}">
              <a16:creationId xmlns:a16="http://schemas.microsoft.com/office/drawing/2014/main" id="{00000000-0008-0000-1800-00009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6" name="Imagen 2439">
          <a:extLst>
            <a:ext uri="{FF2B5EF4-FFF2-40B4-BE49-F238E27FC236}">
              <a16:creationId xmlns:a16="http://schemas.microsoft.com/office/drawing/2014/main" id="{00000000-0008-0000-1800-00009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7" name="Imagen 2440">
          <a:extLst>
            <a:ext uri="{FF2B5EF4-FFF2-40B4-BE49-F238E27FC236}">
              <a16:creationId xmlns:a16="http://schemas.microsoft.com/office/drawing/2014/main" id="{00000000-0008-0000-1800-00009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8" name="Imagen 2441">
          <a:extLst>
            <a:ext uri="{FF2B5EF4-FFF2-40B4-BE49-F238E27FC236}">
              <a16:creationId xmlns:a16="http://schemas.microsoft.com/office/drawing/2014/main" id="{00000000-0008-0000-1800-00009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59" name="Imagen 2442">
          <a:extLst>
            <a:ext uri="{FF2B5EF4-FFF2-40B4-BE49-F238E27FC236}">
              <a16:creationId xmlns:a16="http://schemas.microsoft.com/office/drawing/2014/main" id="{00000000-0008-0000-1800-00009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0" name="Imagen 2443">
          <a:extLst>
            <a:ext uri="{FF2B5EF4-FFF2-40B4-BE49-F238E27FC236}">
              <a16:creationId xmlns:a16="http://schemas.microsoft.com/office/drawing/2014/main" id="{00000000-0008-0000-1800-00009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1" name="Imagen 2444">
          <a:extLst>
            <a:ext uri="{FF2B5EF4-FFF2-40B4-BE49-F238E27FC236}">
              <a16:creationId xmlns:a16="http://schemas.microsoft.com/office/drawing/2014/main" id="{00000000-0008-0000-1800-00009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2" name="Imagen 2445">
          <a:extLst>
            <a:ext uri="{FF2B5EF4-FFF2-40B4-BE49-F238E27FC236}">
              <a16:creationId xmlns:a16="http://schemas.microsoft.com/office/drawing/2014/main" id="{00000000-0008-0000-1800-00009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3" name="Imagen 2446">
          <a:extLst>
            <a:ext uri="{FF2B5EF4-FFF2-40B4-BE49-F238E27FC236}">
              <a16:creationId xmlns:a16="http://schemas.microsoft.com/office/drawing/2014/main" id="{00000000-0008-0000-1800-00009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4" name="Imagen 2447">
          <a:extLst>
            <a:ext uri="{FF2B5EF4-FFF2-40B4-BE49-F238E27FC236}">
              <a16:creationId xmlns:a16="http://schemas.microsoft.com/office/drawing/2014/main" id="{00000000-0008-0000-1800-0000A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5" name="Imagen 2448">
          <a:extLst>
            <a:ext uri="{FF2B5EF4-FFF2-40B4-BE49-F238E27FC236}">
              <a16:creationId xmlns:a16="http://schemas.microsoft.com/office/drawing/2014/main" id="{00000000-0008-0000-1800-0000A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6" name="Imagen 2449">
          <a:extLst>
            <a:ext uri="{FF2B5EF4-FFF2-40B4-BE49-F238E27FC236}">
              <a16:creationId xmlns:a16="http://schemas.microsoft.com/office/drawing/2014/main" id="{00000000-0008-0000-1800-0000A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7" name="Imagen 2450">
          <a:extLst>
            <a:ext uri="{FF2B5EF4-FFF2-40B4-BE49-F238E27FC236}">
              <a16:creationId xmlns:a16="http://schemas.microsoft.com/office/drawing/2014/main" id="{00000000-0008-0000-1800-0000A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8" name="Imagen 2451">
          <a:extLst>
            <a:ext uri="{FF2B5EF4-FFF2-40B4-BE49-F238E27FC236}">
              <a16:creationId xmlns:a16="http://schemas.microsoft.com/office/drawing/2014/main" id="{00000000-0008-0000-1800-0000A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69" name="Imagen 2452">
          <a:extLst>
            <a:ext uri="{FF2B5EF4-FFF2-40B4-BE49-F238E27FC236}">
              <a16:creationId xmlns:a16="http://schemas.microsoft.com/office/drawing/2014/main" id="{00000000-0008-0000-1800-0000A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0" name="Imagen 2453">
          <a:extLst>
            <a:ext uri="{FF2B5EF4-FFF2-40B4-BE49-F238E27FC236}">
              <a16:creationId xmlns:a16="http://schemas.microsoft.com/office/drawing/2014/main" id="{00000000-0008-0000-1800-0000A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1" name="Imagen 2454">
          <a:extLst>
            <a:ext uri="{FF2B5EF4-FFF2-40B4-BE49-F238E27FC236}">
              <a16:creationId xmlns:a16="http://schemas.microsoft.com/office/drawing/2014/main" id="{00000000-0008-0000-1800-0000A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2" name="Imagen 2455">
          <a:extLst>
            <a:ext uri="{FF2B5EF4-FFF2-40B4-BE49-F238E27FC236}">
              <a16:creationId xmlns:a16="http://schemas.microsoft.com/office/drawing/2014/main" id="{00000000-0008-0000-1800-0000A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3" name="Imagen 2456">
          <a:extLst>
            <a:ext uri="{FF2B5EF4-FFF2-40B4-BE49-F238E27FC236}">
              <a16:creationId xmlns:a16="http://schemas.microsoft.com/office/drawing/2014/main" id="{00000000-0008-0000-1800-0000A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4" name="Imagen 2457">
          <a:extLst>
            <a:ext uri="{FF2B5EF4-FFF2-40B4-BE49-F238E27FC236}">
              <a16:creationId xmlns:a16="http://schemas.microsoft.com/office/drawing/2014/main" id="{00000000-0008-0000-1800-0000A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5" name="Imagen 2458">
          <a:extLst>
            <a:ext uri="{FF2B5EF4-FFF2-40B4-BE49-F238E27FC236}">
              <a16:creationId xmlns:a16="http://schemas.microsoft.com/office/drawing/2014/main" id="{00000000-0008-0000-1800-0000A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6" name="Imagen 2459">
          <a:extLst>
            <a:ext uri="{FF2B5EF4-FFF2-40B4-BE49-F238E27FC236}">
              <a16:creationId xmlns:a16="http://schemas.microsoft.com/office/drawing/2014/main" id="{00000000-0008-0000-1800-0000A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7" name="Imagen 2460">
          <a:extLst>
            <a:ext uri="{FF2B5EF4-FFF2-40B4-BE49-F238E27FC236}">
              <a16:creationId xmlns:a16="http://schemas.microsoft.com/office/drawing/2014/main" id="{00000000-0008-0000-1800-0000A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8" name="Imagen 2461">
          <a:extLst>
            <a:ext uri="{FF2B5EF4-FFF2-40B4-BE49-F238E27FC236}">
              <a16:creationId xmlns:a16="http://schemas.microsoft.com/office/drawing/2014/main" id="{00000000-0008-0000-1800-0000A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79" name="Imagen 2462">
          <a:extLst>
            <a:ext uri="{FF2B5EF4-FFF2-40B4-BE49-F238E27FC236}">
              <a16:creationId xmlns:a16="http://schemas.microsoft.com/office/drawing/2014/main" id="{00000000-0008-0000-1800-0000A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0" name="Imagen 2463">
          <a:extLst>
            <a:ext uri="{FF2B5EF4-FFF2-40B4-BE49-F238E27FC236}">
              <a16:creationId xmlns:a16="http://schemas.microsoft.com/office/drawing/2014/main" id="{00000000-0008-0000-1800-0000B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1" name="Imagen 2464">
          <a:extLst>
            <a:ext uri="{FF2B5EF4-FFF2-40B4-BE49-F238E27FC236}">
              <a16:creationId xmlns:a16="http://schemas.microsoft.com/office/drawing/2014/main" id="{00000000-0008-0000-1800-0000B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2" name="Imagen 2465">
          <a:extLst>
            <a:ext uri="{FF2B5EF4-FFF2-40B4-BE49-F238E27FC236}">
              <a16:creationId xmlns:a16="http://schemas.microsoft.com/office/drawing/2014/main" id="{00000000-0008-0000-1800-0000B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3" name="Imagen 2466">
          <a:extLst>
            <a:ext uri="{FF2B5EF4-FFF2-40B4-BE49-F238E27FC236}">
              <a16:creationId xmlns:a16="http://schemas.microsoft.com/office/drawing/2014/main" id="{00000000-0008-0000-1800-0000B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4" name="Imagen 2467">
          <a:extLst>
            <a:ext uri="{FF2B5EF4-FFF2-40B4-BE49-F238E27FC236}">
              <a16:creationId xmlns:a16="http://schemas.microsoft.com/office/drawing/2014/main" id="{00000000-0008-0000-1800-0000B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5" name="Imagen 2468">
          <a:extLst>
            <a:ext uri="{FF2B5EF4-FFF2-40B4-BE49-F238E27FC236}">
              <a16:creationId xmlns:a16="http://schemas.microsoft.com/office/drawing/2014/main" id="{00000000-0008-0000-1800-0000B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6" name="Imagen 2469">
          <a:extLst>
            <a:ext uri="{FF2B5EF4-FFF2-40B4-BE49-F238E27FC236}">
              <a16:creationId xmlns:a16="http://schemas.microsoft.com/office/drawing/2014/main" id="{00000000-0008-0000-1800-0000B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7" name="Imagen 2470">
          <a:extLst>
            <a:ext uri="{FF2B5EF4-FFF2-40B4-BE49-F238E27FC236}">
              <a16:creationId xmlns:a16="http://schemas.microsoft.com/office/drawing/2014/main" id="{00000000-0008-0000-1800-0000B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8" name="Imagen 2471">
          <a:extLst>
            <a:ext uri="{FF2B5EF4-FFF2-40B4-BE49-F238E27FC236}">
              <a16:creationId xmlns:a16="http://schemas.microsoft.com/office/drawing/2014/main" id="{00000000-0008-0000-1800-0000B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89" name="Imagen 2472">
          <a:extLst>
            <a:ext uri="{FF2B5EF4-FFF2-40B4-BE49-F238E27FC236}">
              <a16:creationId xmlns:a16="http://schemas.microsoft.com/office/drawing/2014/main" id="{00000000-0008-0000-1800-0000B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0" name="Imagen 2473">
          <a:extLst>
            <a:ext uri="{FF2B5EF4-FFF2-40B4-BE49-F238E27FC236}">
              <a16:creationId xmlns:a16="http://schemas.microsoft.com/office/drawing/2014/main" id="{00000000-0008-0000-1800-0000B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1" name="Imagen 2474">
          <a:extLst>
            <a:ext uri="{FF2B5EF4-FFF2-40B4-BE49-F238E27FC236}">
              <a16:creationId xmlns:a16="http://schemas.microsoft.com/office/drawing/2014/main" id="{00000000-0008-0000-1800-0000B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2" name="Imagen 2475">
          <a:extLst>
            <a:ext uri="{FF2B5EF4-FFF2-40B4-BE49-F238E27FC236}">
              <a16:creationId xmlns:a16="http://schemas.microsoft.com/office/drawing/2014/main" id="{00000000-0008-0000-1800-0000B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3" name="Imagen 2476">
          <a:extLst>
            <a:ext uri="{FF2B5EF4-FFF2-40B4-BE49-F238E27FC236}">
              <a16:creationId xmlns:a16="http://schemas.microsoft.com/office/drawing/2014/main" id="{00000000-0008-0000-1800-0000B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4" name="Imagen 2477">
          <a:extLst>
            <a:ext uri="{FF2B5EF4-FFF2-40B4-BE49-F238E27FC236}">
              <a16:creationId xmlns:a16="http://schemas.microsoft.com/office/drawing/2014/main" id="{00000000-0008-0000-1800-0000B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5" name="Imagen 2478">
          <a:extLst>
            <a:ext uri="{FF2B5EF4-FFF2-40B4-BE49-F238E27FC236}">
              <a16:creationId xmlns:a16="http://schemas.microsoft.com/office/drawing/2014/main" id="{00000000-0008-0000-1800-0000B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6" name="Imagen 2479">
          <a:extLst>
            <a:ext uri="{FF2B5EF4-FFF2-40B4-BE49-F238E27FC236}">
              <a16:creationId xmlns:a16="http://schemas.microsoft.com/office/drawing/2014/main" id="{00000000-0008-0000-1800-0000C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7" name="Imagen 2480">
          <a:extLst>
            <a:ext uri="{FF2B5EF4-FFF2-40B4-BE49-F238E27FC236}">
              <a16:creationId xmlns:a16="http://schemas.microsoft.com/office/drawing/2014/main" id="{00000000-0008-0000-1800-0000C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8" name="Imagen 2481">
          <a:extLst>
            <a:ext uri="{FF2B5EF4-FFF2-40B4-BE49-F238E27FC236}">
              <a16:creationId xmlns:a16="http://schemas.microsoft.com/office/drawing/2014/main" id="{00000000-0008-0000-1800-0000C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499" name="Imagen 2482">
          <a:extLst>
            <a:ext uri="{FF2B5EF4-FFF2-40B4-BE49-F238E27FC236}">
              <a16:creationId xmlns:a16="http://schemas.microsoft.com/office/drawing/2014/main" id="{00000000-0008-0000-1800-0000C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0" name="Imagen 2483">
          <a:extLst>
            <a:ext uri="{FF2B5EF4-FFF2-40B4-BE49-F238E27FC236}">
              <a16:creationId xmlns:a16="http://schemas.microsoft.com/office/drawing/2014/main" id="{00000000-0008-0000-1800-0000C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1" name="Imagen 2484">
          <a:extLst>
            <a:ext uri="{FF2B5EF4-FFF2-40B4-BE49-F238E27FC236}">
              <a16:creationId xmlns:a16="http://schemas.microsoft.com/office/drawing/2014/main" id="{00000000-0008-0000-1800-0000C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2" name="Imagen 2485">
          <a:extLst>
            <a:ext uri="{FF2B5EF4-FFF2-40B4-BE49-F238E27FC236}">
              <a16:creationId xmlns:a16="http://schemas.microsoft.com/office/drawing/2014/main" id="{00000000-0008-0000-1800-0000C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3" name="Imagen 2486">
          <a:extLst>
            <a:ext uri="{FF2B5EF4-FFF2-40B4-BE49-F238E27FC236}">
              <a16:creationId xmlns:a16="http://schemas.microsoft.com/office/drawing/2014/main" id="{00000000-0008-0000-1800-0000C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4" name="Imagen 2487">
          <a:extLst>
            <a:ext uri="{FF2B5EF4-FFF2-40B4-BE49-F238E27FC236}">
              <a16:creationId xmlns:a16="http://schemas.microsoft.com/office/drawing/2014/main" id="{00000000-0008-0000-1800-0000C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5" name="Imagen 2488">
          <a:extLst>
            <a:ext uri="{FF2B5EF4-FFF2-40B4-BE49-F238E27FC236}">
              <a16:creationId xmlns:a16="http://schemas.microsoft.com/office/drawing/2014/main" id="{00000000-0008-0000-1800-0000C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6" name="Imagen 2489">
          <a:extLst>
            <a:ext uri="{FF2B5EF4-FFF2-40B4-BE49-F238E27FC236}">
              <a16:creationId xmlns:a16="http://schemas.microsoft.com/office/drawing/2014/main" id="{00000000-0008-0000-1800-0000C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7" name="Imagen 2490">
          <a:extLst>
            <a:ext uri="{FF2B5EF4-FFF2-40B4-BE49-F238E27FC236}">
              <a16:creationId xmlns:a16="http://schemas.microsoft.com/office/drawing/2014/main" id="{00000000-0008-0000-1800-0000C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8" name="Imagen 2491">
          <a:extLst>
            <a:ext uri="{FF2B5EF4-FFF2-40B4-BE49-F238E27FC236}">
              <a16:creationId xmlns:a16="http://schemas.microsoft.com/office/drawing/2014/main" id="{00000000-0008-0000-1800-0000C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09" name="Imagen 2492">
          <a:extLst>
            <a:ext uri="{FF2B5EF4-FFF2-40B4-BE49-F238E27FC236}">
              <a16:creationId xmlns:a16="http://schemas.microsoft.com/office/drawing/2014/main" id="{00000000-0008-0000-1800-0000C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0" name="Imagen 2493">
          <a:extLst>
            <a:ext uri="{FF2B5EF4-FFF2-40B4-BE49-F238E27FC236}">
              <a16:creationId xmlns:a16="http://schemas.microsoft.com/office/drawing/2014/main" id="{00000000-0008-0000-1800-0000C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1" name="Imagen 2494">
          <a:extLst>
            <a:ext uri="{FF2B5EF4-FFF2-40B4-BE49-F238E27FC236}">
              <a16:creationId xmlns:a16="http://schemas.microsoft.com/office/drawing/2014/main" id="{00000000-0008-0000-1800-0000C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2" name="Imagen 2495">
          <a:extLst>
            <a:ext uri="{FF2B5EF4-FFF2-40B4-BE49-F238E27FC236}">
              <a16:creationId xmlns:a16="http://schemas.microsoft.com/office/drawing/2014/main" id="{00000000-0008-0000-1800-0000D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3" name="Imagen 2496">
          <a:extLst>
            <a:ext uri="{FF2B5EF4-FFF2-40B4-BE49-F238E27FC236}">
              <a16:creationId xmlns:a16="http://schemas.microsoft.com/office/drawing/2014/main" id="{00000000-0008-0000-1800-0000D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4" name="Imagen 2497">
          <a:extLst>
            <a:ext uri="{FF2B5EF4-FFF2-40B4-BE49-F238E27FC236}">
              <a16:creationId xmlns:a16="http://schemas.microsoft.com/office/drawing/2014/main" id="{00000000-0008-0000-1800-0000D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5" name="Imagen 2498">
          <a:extLst>
            <a:ext uri="{FF2B5EF4-FFF2-40B4-BE49-F238E27FC236}">
              <a16:creationId xmlns:a16="http://schemas.microsoft.com/office/drawing/2014/main" id="{00000000-0008-0000-1800-0000D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6" name="Imagen 2499">
          <a:extLst>
            <a:ext uri="{FF2B5EF4-FFF2-40B4-BE49-F238E27FC236}">
              <a16:creationId xmlns:a16="http://schemas.microsoft.com/office/drawing/2014/main" id="{00000000-0008-0000-1800-0000D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7" name="Imagen 2500">
          <a:extLst>
            <a:ext uri="{FF2B5EF4-FFF2-40B4-BE49-F238E27FC236}">
              <a16:creationId xmlns:a16="http://schemas.microsoft.com/office/drawing/2014/main" id="{00000000-0008-0000-1800-0000D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8" name="Imagen 2501">
          <a:extLst>
            <a:ext uri="{FF2B5EF4-FFF2-40B4-BE49-F238E27FC236}">
              <a16:creationId xmlns:a16="http://schemas.microsoft.com/office/drawing/2014/main" id="{00000000-0008-0000-1800-0000D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19" name="Imagen 2502">
          <a:extLst>
            <a:ext uri="{FF2B5EF4-FFF2-40B4-BE49-F238E27FC236}">
              <a16:creationId xmlns:a16="http://schemas.microsoft.com/office/drawing/2014/main" id="{00000000-0008-0000-1800-0000D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0" name="Imagen 2503">
          <a:extLst>
            <a:ext uri="{FF2B5EF4-FFF2-40B4-BE49-F238E27FC236}">
              <a16:creationId xmlns:a16="http://schemas.microsoft.com/office/drawing/2014/main" id="{00000000-0008-0000-1800-0000D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1" name="Imagen 2504">
          <a:extLst>
            <a:ext uri="{FF2B5EF4-FFF2-40B4-BE49-F238E27FC236}">
              <a16:creationId xmlns:a16="http://schemas.microsoft.com/office/drawing/2014/main" id="{00000000-0008-0000-1800-0000D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2" name="Imagen 2505">
          <a:extLst>
            <a:ext uri="{FF2B5EF4-FFF2-40B4-BE49-F238E27FC236}">
              <a16:creationId xmlns:a16="http://schemas.microsoft.com/office/drawing/2014/main" id="{00000000-0008-0000-1800-0000D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3" name="Imagen 2506">
          <a:extLst>
            <a:ext uri="{FF2B5EF4-FFF2-40B4-BE49-F238E27FC236}">
              <a16:creationId xmlns:a16="http://schemas.microsoft.com/office/drawing/2014/main" id="{00000000-0008-0000-1800-0000D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4" name="Imagen 2507">
          <a:extLst>
            <a:ext uri="{FF2B5EF4-FFF2-40B4-BE49-F238E27FC236}">
              <a16:creationId xmlns:a16="http://schemas.microsoft.com/office/drawing/2014/main" id="{00000000-0008-0000-1800-0000D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5" name="Imagen 2508">
          <a:extLst>
            <a:ext uri="{FF2B5EF4-FFF2-40B4-BE49-F238E27FC236}">
              <a16:creationId xmlns:a16="http://schemas.microsoft.com/office/drawing/2014/main" id="{00000000-0008-0000-1800-0000D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6" name="Imagen 2509">
          <a:extLst>
            <a:ext uri="{FF2B5EF4-FFF2-40B4-BE49-F238E27FC236}">
              <a16:creationId xmlns:a16="http://schemas.microsoft.com/office/drawing/2014/main" id="{00000000-0008-0000-1800-0000D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7" name="Imagen 2510">
          <a:extLst>
            <a:ext uri="{FF2B5EF4-FFF2-40B4-BE49-F238E27FC236}">
              <a16:creationId xmlns:a16="http://schemas.microsoft.com/office/drawing/2014/main" id="{00000000-0008-0000-1800-0000D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8" name="Imagen 2511">
          <a:extLst>
            <a:ext uri="{FF2B5EF4-FFF2-40B4-BE49-F238E27FC236}">
              <a16:creationId xmlns:a16="http://schemas.microsoft.com/office/drawing/2014/main" id="{00000000-0008-0000-1800-0000E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29" name="Imagen 2512">
          <a:extLst>
            <a:ext uri="{FF2B5EF4-FFF2-40B4-BE49-F238E27FC236}">
              <a16:creationId xmlns:a16="http://schemas.microsoft.com/office/drawing/2014/main" id="{00000000-0008-0000-1800-0000E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0" name="Imagen 2513">
          <a:extLst>
            <a:ext uri="{FF2B5EF4-FFF2-40B4-BE49-F238E27FC236}">
              <a16:creationId xmlns:a16="http://schemas.microsoft.com/office/drawing/2014/main" id="{00000000-0008-0000-1800-0000E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1" name="Imagen 2514">
          <a:extLst>
            <a:ext uri="{FF2B5EF4-FFF2-40B4-BE49-F238E27FC236}">
              <a16:creationId xmlns:a16="http://schemas.microsoft.com/office/drawing/2014/main" id="{00000000-0008-0000-1800-0000E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2" name="Imagen 2515">
          <a:extLst>
            <a:ext uri="{FF2B5EF4-FFF2-40B4-BE49-F238E27FC236}">
              <a16:creationId xmlns:a16="http://schemas.microsoft.com/office/drawing/2014/main" id="{00000000-0008-0000-1800-0000E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3" name="Imagen 2516">
          <a:extLst>
            <a:ext uri="{FF2B5EF4-FFF2-40B4-BE49-F238E27FC236}">
              <a16:creationId xmlns:a16="http://schemas.microsoft.com/office/drawing/2014/main" id="{00000000-0008-0000-1800-0000E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4" name="Imagen 2517">
          <a:extLst>
            <a:ext uri="{FF2B5EF4-FFF2-40B4-BE49-F238E27FC236}">
              <a16:creationId xmlns:a16="http://schemas.microsoft.com/office/drawing/2014/main" id="{00000000-0008-0000-1800-0000E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5" name="Imagen 2518">
          <a:extLst>
            <a:ext uri="{FF2B5EF4-FFF2-40B4-BE49-F238E27FC236}">
              <a16:creationId xmlns:a16="http://schemas.microsoft.com/office/drawing/2014/main" id="{00000000-0008-0000-1800-0000E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6" name="Imagen 2519">
          <a:extLst>
            <a:ext uri="{FF2B5EF4-FFF2-40B4-BE49-F238E27FC236}">
              <a16:creationId xmlns:a16="http://schemas.microsoft.com/office/drawing/2014/main" id="{00000000-0008-0000-1800-0000E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7" name="Imagen 2520">
          <a:extLst>
            <a:ext uri="{FF2B5EF4-FFF2-40B4-BE49-F238E27FC236}">
              <a16:creationId xmlns:a16="http://schemas.microsoft.com/office/drawing/2014/main" id="{00000000-0008-0000-1800-0000E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8" name="Imagen 2521">
          <a:extLst>
            <a:ext uri="{FF2B5EF4-FFF2-40B4-BE49-F238E27FC236}">
              <a16:creationId xmlns:a16="http://schemas.microsoft.com/office/drawing/2014/main" id="{00000000-0008-0000-1800-0000E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39" name="Imagen 2522">
          <a:extLst>
            <a:ext uri="{FF2B5EF4-FFF2-40B4-BE49-F238E27FC236}">
              <a16:creationId xmlns:a16="http://schemas.microsoft.com/office/drawing/2014/main" id="{00000000-0008-0000-1800-0000E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0" name="Imagen 2523">
          <a:extLst>
            <a:ext uri="{FF2B5EF4-FFF2-40B4-BE49-F238E27FC236}">
              <a16:creationId xmlns:a16="http://schemas.microsoft.com/office/drawing/2014/main" id="{00000000-0008-0000-1800-0000E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1" name="Imagen 2524">
          <a:extLst>
            <a:ext uri="{FF2B5EF4-FFF2-40B4-BE49-F238E27FC236}">
              <a16:creationId xmlns:a16="http://schemas.microsoft.com/office/drawing/2014/main" id="{00000000-0008-0000-1800-0000E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2" name="Imagen 2525">
          <a:extLst>
            <a:ext uri="{FF2B5EF4-FFF2-40B4-BE49-F238E27FC236}">
              <a16:creationId xmlns:a16="http://schemas.microsoft.com/office/drawing/2014/main" id="{00000000-0008-0000-1800-0000E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3" name="Imagen 2526">
          <a:extLst>
            <a:ext uri="{FF2B5EF4-FFF2-40B4-BE49-F238E27FC236}">
              <a16:creationId xmlns:a16="http://schemas.microsoft.com/office/drawing/2014/main" id="{00000000-0008-0000-1800-0000E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4" name="Imagen 2527">
          <a:extLst>
            <a:ext uri="{FF2B5EF4-FFF2-40B4-BE49-F238E27FC236}">
              <a16:creationId xmlns:a16="http://schemas.microsoft.com/office/drawing/2014/main" id="{00000000-0008-0000-1800-0000F0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5" name="Imagen 2528">
          <a:extLst>
            <a:ext uri="{FF2B5EF4-FFF2-40B4-BE49-F238E27FC236}">
              <a16:creationId xmlns:a16="http://schemas.microsoft.com/office/drawing/2014/main" id="{00000000-0008-0000-1800-0000F1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6" name="Imagen 2529">
          <a:extLst>
            <a:ext uri="{FF2B5EF4-FFF2-40B4-BE49-F238E27FC236}">
              <a16:creationId xmlns:a16="http://schemas.microsoft.com/office/drawing/2014/main" id="{00000000-0008-0000-1800-0000F2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7" name="Imagen 2530">
          <a:extLst>
            <a:ext uri="{FF2B5EF4-FFF2-40B4-BE49-F238E27FC236}">
              <a16:creationId xmlns:a16="http://schemas.microsoft.com/office/drawing/2014/main" id="{00000000-0008-0000-1800-0000F3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8" name="Imagen 2531">
          <a:extLst>
            <a:ext uri="{FF2B5EF4-FFF2-40B4-BE49-F238E27FC236}">
              <a16:creationId xmlns:a16="http://schemas.microsoft.com/office/drawing/2014/main" id="{00000000-0008-0000-1800-0000F4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49" name="Imagen 2532">
          <a:extLst>
            <a:ext uri="{FF2B5EF4-FFF2-40B4-BE49-F238E27FC236}">
              <a16:creationId xmlns:a16="http://schemas.microsoft.com/office/drawing/2014/main" id="{00000000-0008-0000-1800-0000F5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0" name="Imagen 2533">
          <a:extLst>
            <a:ext uri="{FF2B5EF4-FFF2-40B4-BE49-F238E27FC236}">
              <a16:creationId xmlns:a16="http://schemas.microsoft.com/office/drawing/2014/main" id="{00000000-0008-0000-1800-0000F6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1" name="Imagen 2534">
          <a:extLst>
            <a:ext uri="{FF2B5EF4-FFF2-40B4-BE49-F238E27FC236}">
              <a16:creationId xmlns:a16="http://schemas.microsoft.com/office/drawing/2014/main" id="{00000000-0008-0000-1800-0000F7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2" name="Imagen 2535">
          <a:extLst>
            <a:ext uri="{FF2B5EF4-FFF2-40B4-BE49-F238E27FC236}">
              <a16:creationId xmlns:a16="http://schemas.microsoft.com/office/drawing/2014/main" id="{00000000-0008-0000-1800-0000F8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3" name="Imagen 2536">
          <a:extLst>
            <a:ext uri="{FF2B5EF4-FFF2-40B4-BE49-F238E27FC236}">
              <a16:creationId xmlns:a16="http://schemas.microsoft.com/office/drawing/2014/main" id="{00000000-0008-0000-1800-0000F9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4" name="Imagen 2537">
          <a:extLst>
            <a:ext uri="{FF2B5EF4-FFF2-40B4-BE49-F238E27FC236}">
              <a16:creationId xmlns:a16="http://schemas.microsoft.com/office/drawing/2014/main" id="{00000000-0008-0000-1800-0000FA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5" name="Imagen 2538">
          <a:extLst>
            <a:ext uri="{FF2B5EF4-FFF2-40B4-BE49-F238E27FC236}">
              <a16:creationId xmlns:a16="http://schemas.microsoft.com/office/drawing/2014/main" id="{00000000-0008-0000-1800-0000FB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6" name="Imagen 2539">
          <a:extLst>
            <a:ext uri="{FF2B5EF4-FFF2-40B4-BE49-F238E27FC236}">
              <a16:creationId xmlns:a16="http://schemas.microsoft.com/office/drawing/2014/main" id="{00000000-0008-0000-1800-0000FC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7" name="Imagen 2540">
          <a:extLst>
            <a:ext uri="{FF2B5EF4-FFF2-40B4-BE49-F238E27FC236}">
              <a16:creationId xmlns:a16="http://schemas.microsoft.com/office/drawing/2014/main" id="{00000000-0008-0000-1800-0000FD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8" name="Imagen 2541">
          <a:extLst>
            <a:ext uri="{FF2B5EF4-FFF2-40B4-BE49-F238E27FC236}">
              <a16:creationId xmlns:a16="http://schemas.microsoft.com/office/drawing/2014/main" id="{00000000-0008-0000-1800-0000FE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59" name="Imagen 2542">
          <a:extLst>
            <a:ext uri="{FF2B5EF4-FFF2-40B4-BE49-F238E27FC236}">
              <a16:creationId xmlns:a16="http://schemas.microsoft.com/office/drawing/2014/main" id="{00000000-0008-0000-1800-0000FF09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0" name="Imagen 2543">
          <a:extLst>
            <a:ext uri="{FF2B5EF4-FFF2-40B4-BE49-F238E27FC236}">
              <a16:creationId xmlns:a16="http://schemas.microsoft.com/office/drawing/2014/main" id="{00000000-0008-0000-1800-00000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1" name="Imagen 2544">
          <a:extLst>
            <a:ext uri="{FF2B5EF4-FFF2-40B4-BE49-F238E27FC236}">
              <a16:creationId xmlns:a16="http://schemas.microsoft.com/office/drawing/2014/main" id="{00000000-0008-0000-1800-00000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2" name="Imagen 2545">
          <a:extLst>
            <a:ext uri="{FF2B5EF4-FFF2-40B4-BE49-F238E27FC236}">
              <a16:creationId xmlns:a16="http://schemas.microsoft.com/office/drawing/2014/main" id="{00000000-0008-0000-1800-00000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3" name="Imagen 2546">
          <a:extLst>
            <a:ext uri="{FF2B5EF4-FFF2-40B4-BE49-F238E27FC236}">
              <a16:creationId xmlns:a16="http://schemas.microsoft.com/office/drawing/2014/main" id="{00000000-0008-0000-1800-00000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4" name="Imagen 2547">
          <a:extLst>
            <a:ext uri="{FF2B5EF4-FFF2-40B4-BE49-F238E27FC236}">
              <a16:creationId xmlns:a16="http://schemas.microsoft.com/office/drawing/2014/main" id="{00000000-0008-0000-1800-00000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5" name="Imagen 2548">
          <a:extLst>
            <a:ext uri="{FF2B5EF4-FFF2-40B4-BE49-F238E27FC236}">
              <a16:creationId xmlns:a16="http://schemas.microsoft.com/office/drawing/2014/main" id="{00000000-0008-0000-1800-00000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6" name="Imagen 2549">
          <a:extLst>
            <a:ext uri="{FF2B5EF4-FFF2-40B4-BE49-F238E27FC236}">
              <a16:creationId xmlns:a16="http://schemas.microsoft.com/office/drawing/2014/main" id="{00000000-0008-0000-1800-00000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7" name="Imagen 2550">
          <a:extLst>
            <a:ext uri="{FF2B5EF4-FFF2-40B4-BE49-F238E27FC236}">
              <a16:creationId xmlns:a16="http://schemas.microsoft.com/office/drawing/2014/main" id="{00000000-0008-0000-1800-00000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8" name="Imagen 2551">
          <a:extLst>
            <a:ext uri="{FF2B5EF4-FFF2-40B4-BE49-F238E27FC236}">
              <a16:creationId xmlns:a16="http://schemas.microsoft.com/office/drawing/2014/main" id="{00000000-0008-0000-1800-00000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69" name="Imagen 2552">
          <a:extLst>
            <a:ext uri="{FF2B5EF4-FFF2-40B4-BE49-F238E27FC236}">
              <a16:creationId xmlns:a16="http://schemas.microsoft.com/office/drawing/2014/main" id="{00000000-0008-0000-1800-00000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0" name="Imagen 2553">
          <a:extLst>
            <a:ext uri="{FF2B5EF4-FFF2-40B4-BE49-F238E27FC236}">
              <a16:creationId xmlns:a16="http://schemas.microsoft.com/office/drawing/2014/main" id="{00000000-0008-0000-1800-00000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1" name="Imagen 2554">
          <a:extLst>
            <a:ext uri="{FF2B5EF4-FFF2-40B4-BE49-F238E27FC236}">
              <a16:creationId xmlns:a16="http://schemas.microsoft.com/office/drawing/2014/main" id="{00000000-0008-0000-1800-00000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2" name="Imagen 2555">
          <a:extLst>
            <a:ext uri="{FF2B5EF4-FFF2-40B4-BE49-F238E27FC236}">
              <a16:creationId xmlns:a16="http://schemas.microsoft.com/office/drawing/2014/main" id="{00000000-0008-0000-1800-00000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3" name="Imagen 2556">
          <a:extLst>
            <a:ext uri="{FF2B5EF4-FFF2-40B4-BE49-F238E27FC236}">
              <a16:creationId xmlns:a16="http://schemas.microsoft.com/office/drawing/2014/main" id="{00000000-0008-0000-1800-00000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4" name="Imagen 2557">
          <a:extLst>
            <a:ext uri="{FF2B5EF4-FFF2-40B4-BE49-F238E27FC236}">
              <a16:creationId xmlns:a16="http://schemas.microsoft.com/office/drawing/2014/main" id="{00000000-0008-0000-1800-00000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5" name="Imagen 2558">
          <a:extLst>
            <a:ext uri="{FF2B5EF4-FFF2-40B4-BE49-F238E27FC236}">
              <a16:creationId xmlns:a16="http://schemas.microsoft.com/office/drawing/2014/main" id="{00000000-0008-0000-1800-00000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6" name="Imagen 2559">
          <a:extLst>
            <a:ext uri="{FF2B5EF4-FFF2-40B4-BE49-F238E27FC236}">
              <a16:creationId xmlns:a16="http://schemas.microsoft.com/office/drawing/2014/main" id="{00000000-0008-0000-1800-00001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7" name="Imagen 2560">
          <a:extLst>
            <a:ext uri="{FF2B5EF4-FFF2-40B4-BE49-F238E27FC236}">
              <a16:creationId xmlns:a16="http://schemas.microsoft.com/office/drawing/2014/main" id="{00000000-0008-0000-1800-00001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8" name="Imagen 2561">
          <a:extLst>
            <a:ext uri="{FF2B5EF4-FFF2-40B4-BE49-F238E27FC236}">
              <a16:creationId xmlns:a16="http://schemas.microsoft.com/office/drawing/2014/main" id="{00000000-0008-0000-1800-00001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79" name="Imagen 2562">
          <a:extLst>
            <a:ext uri="{FF2B5EF4-FFF2-40B4-BE49-F238E27FC236}">
              <a16:creationId xmlns:a16="http://schemas.microsoft.com/office/drawing/2014/main" id="{00000000-0008-0000-1800-00001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0" name="Imagen 2563">
          <a:extLst>
            <a:ext uri="{FF2B5EF4-FFF2-40B4-BE49-F238E27FC236}">
              <a16:creationId xmlns:a16="http://schemas.microsoft.com/office/drawing/2014/main" id="{00000000-0008-0000-1800-00001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1" name="Imagen 2564">
          <a:extLst>
            <a:ext uri="{FF2B5EF4-FFF2-40B4-BE49-F238E27FC236}">
              <a16:creationId xmlns:a16="http://schemas.microsoft.com/office/drawing/2014/main" id="{00000000-0008-0000-1800-00001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2" name="Imagen 2565">
          <a:extLst>
            <a:ext uri="{FF2B5EF4-FFF2-40B4-BE49-F238E27FC236}">
              <a16:creationId xmlns:a16="http://schemas.microsoft.com/office/drawing/2014/main" id="{00000000-0008-0000-1800-00001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3" name="Imagen 2566">
          <a:extLst>
            <a:ext uri="{FF2B5EF4-FFF2-40B4-BE49-F238E27FC236}">
              <a16:creationId xmlns:a16="http://schemas.microsoft.com/office/drawing/2014/main" id="{00000000-0008-0000-1800-00001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4" name="Imagen 2567">
          <a:extLst>
            <a:ext uri="{FF2B5EF4-FFF2-40B4-BE49-F238E27FC236}">
              <a16:creationId xmlns:a16="http://schemas.microsoft.com/office/drawing/2014/main" id="{00000000-0008-0000-1800-00001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5" name="Imagen 2568">
          <a:extLst>
            <a:ext uri="{FF2B5EF4-FFF2-40B4-BE49-F238E27FC236}">
              <a16:creationId xmlns:a16="http://schemas.microsoft.com/office/drawing/2014/main" id="{00000000-0008-0000-1800-00001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6" name="Imagen 2569">
          <a:extLst>
            <a:ext uri="{FF2B5EF4-FFF2-40B4-BE49-F238E27FC236}">
              <a16:creationId xmlns:a16="http://schemas.microsoft.com/office/drawing/2014/main" id="{00000000-0008-0000-1800-00001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7" name="Imagen 2570">
          <a:extLst>
            <a:ext uri="{FF2B5EF4-FFF2-40B4-BE49-F238E27FC236}">
              <a16:creationId xmlns:a16="http://schemas.microsoft.com/office/drawing/2014/main" id="{00000000-0008-0000-1800-00001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8" name="Imagen 2571">
          <a:extLst>
            <a:ext uri="{FF2B5EF4-FFF2-40B4-BE49-F238E27FC236}">
              <a16:creationId xmlns:a16="http://schemas.microsoft.com/office/drawing/2014/main" id="{00000000-0008-0000-1800-00001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89" name="Imagen 2572">
          <a:extLst>
            <a:ext uri="{FF2B5EF4-FFF2-40B4-BE49-F238E27FC236}">
              <a16:creationId xmlns:a16="http://schemas.microsoft.com/office/drawing/2014/main" id="{00000000-0008-0000-1800-00001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0" name="Imagen 2573">
          <a:extLst>
            <a:ext uri="{FF2B5EF4-FFF2-40B4-BE49-F238E27FC236}">
              <a16:creationId xmlns:a16="http://schemas.microsoft.com/office/drawing/2014/main" id="{00000000-0008-0000-1800-00001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1" name="Imagen 2574">
          <a:extLst>
            <a:ext uri="{FF2B5EF4-FFF2-40B4-BE49-F238E27FC236}">
              <a16:creationId xmlns:a16="http://schemas.microsoft.com/office/drawing/2014/main" id="{00000000-0008-0000-1800-00001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2" name="Imagen 2575">
          <a:extLst>
            <a:ext uri="{FF2B5EF4-FFF2-40B4-BE49-F238E27FC236}">
              <a16:creationId xmlns:a16="http://schemas.microsoft.com/office/drawing/2014/main" id="{00000000-0008-0000-1800-00002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3" name="Imagen 2576">
          <a:extLst>
            <a:ext uri="{FF2B5EF4-FFF2-40B4-BE49-F238E27FC236}">
              <a16:creationId xmlns:a16="http://schemas.microsoft.com/office/drawing/2014/main" id="{00000000-0008-0000-1800-00002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4" name="Imagen 2577">
          <a:extLst>
            <a:ext uri="{FF2B5EF4-FFF2-40B4-BE49-F238E27FC236}">
              <a16:creationId xmlns:a16="http://schemas.microsoft.com/office/drawing/2014/main" id="{00000000-0008-0000-1800-00002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5" name="Imagen 2578">
          <a:extLst>
            <a:ext uri="{FF2B5EF4-FFF2-40B4-BE49-F238E27FC236}">
              <a16:creationId xmlns:a16="http://schemas.microsoft.com/office/drawing/2014/main" id="{00000000-0008-0000-1800-00002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6" name="Imagen 2579">
          <a:extLst>
            <a:ext uri="{FF2B5EF4-FFF2-40B4-BE49-F238E27FC236}">
              <a16:creationId xmlns:a16="http://schemas.microsoft.com/office/drawing/2014/main" id="{00000000-0008-0000-1800-00002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7" name="Imagen 2580">
          <a:extLst>
            <a:ext uri="{FF2B5EF4-FFF2-40B4-BE49-F238E27FC236}">
              <a16:creationId xmlns:a16="http://schemas.microsoft.com/office/drawing/2014/main" id="{00000000-0008-0000-1800-00002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8" name="Imagen 2581">
          <a:extLst>
            <a:ext uri="{FF2B5EF4-FFF2-40B4-BE49-F238E27FC236}">
              <a16:creationId xmlns:a16="http://schemas.microsoft.com/office/drawing/2014/main" id="{00000000-0008-0000-1800-00002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599" name="Imagen 2582">
          <a:extLst>
            <a:ext uri="{FF2B5EF4-FFF2-40B4-BE49-F238E27FC236}">
              <a16:creationId xmlns:a16="http://schemas.microsoft.com/office/drawing/2014/main" id="{00000000-0008-0000-1800-00002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0" name="Imagen 2583">
          <a:extLst>
            <a:ext uri="{FF2B5EF4-FFF2-40B4-BE49-F238E27FC236}">
              <a16:creationId xmlns:a16="http://schemas.microsoft.com/office/drawing/2014/main" id="{00000000-0008-0000-1800-00002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1" name="Imagen 2584">
          <a:extLst>
            <a:ext uri="{FF2B5EF4-FFF2-40B4-BE49-F238E27FC236}">
              <a16:creationId xmlns:a16="http://schemas.microsoft.com/office/drawing/2014/main" id="{00000000-0008-0000-1800-00002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2" name="Imagen 2585">
          <a:extLst>
            <a:ext uri="{FF2B5EF4-FFF2-40B4-BE49-F238E27FC236}">
              <a16:creationId xmlns:a16="http://schemas.microsoft.com/office/drawing/2014/main" id="{00000000-0008-0000-1800-00002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3" name="Imagen 2586">
          <a:extLst>
            <a:ext uri="{FF2B5EF4-FFF2-40B4-BE49-F238E27FC236}">
              <a16:creationId xmlns:a16="http://schemas.microsoft.com/office/drawing/2014/main" id="{00000000-0008-0000-1800-00002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4" name="Imagen 2587">
          <a:extLst>
            <a:ext uri="{FF2B5EF4-FFF2-40B4-BE49-F238E27FC236}">
              <a16:creationId xmlns:a16="http://schemas.microsoft.com/office/drawing/2014/main" id="{00000000-0008-0000-1800-00002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5" name="Imagen 2588">
          <a:extLst>
            <a:ext uri="{FF2B5EF4-FFF2-40B4-BE49-F238E27FC236}">
              <a16:creationId xmlns:a16="http://schemas.microsoft.com/office/drawing/2014/main" id="{00000000-0008-0000-1800-00002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6" name="Imagen 2589">
          <a:extLst>
            <a:ext uri="{FF2B5EF4-FFF2-40B4-BE49-F238E27FC236}">
              <a16:creationId xmlns:a16="http://schemas.microsoft.com/office/drawing/2014/main" id="{00000000-0008-0000-1800-00002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7" name="Imagen 2590">
          <a:extLst>
            <a:ext uri="{FF2B5EF4-FFF2-40B4-BE49-F238E27FC236}">
              <a16:creationId xmlns:a16="http://schemas.microsoft.com/office/drawing/2014/main" id="{00000000-0008-0000-1800-00002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8" name="Imagen 2591">
          <a:extLst>
            <a:ext uri="{FF2B5EF4-FFF2-40B4-BE49-F238E27FC236}">
              <a16:creationId xmlns:a16="http://schemas.microsoft.com/office/drawing/2014/main" id="{00000000-0008-0000-1800-00003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09" name="Imagen 2592">
          <a:extLst>
            <a:ext uri="{FF2B5EF4-FFF2-40B4-BE49-F238E27FC236}">
              <a16:creationId xmlns:a16="http://schemas.microsoft.com/office/drawing/2014/main" id="{00000000-0008-0000-1800-00003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0" name="Imagen 2593">
          <a:extLst>
            <a:ext uri="{FF2B5EF4-FFF2-40B4-BE49-F238E27FC236}">
              <a16:creationId xmlns:a16="http://schemas.microsoft.com/office/drawing/2014/main" id="{00000000-0008-0000-1800-00003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1" name="Imagen 2594">
          <a:extLst>
            <a:ext uri="{FF2B5EF4-FFF2-40B4-BE49-F238E27FC236}">
              <a16:creationId xmlns:a16="http://schemas.microsoft.com/office/drawing/2014/main" id="{00000000-0008-0000-1800-00003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2" name="Imagen 2595">
          <a:extLst>
            <a:ext uri="{FF2B5EF4-FFF2-40B4-BE49-F238E27FC236}">
              <a16:creationId xmlns:a16="http://schemas.microsoft.com/office/drawing/2014/main" id="{00000000-0008-0000-1800-00003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3" name="Imagen 2596">
          <a:extLst>
            <a:ext uri="{FF2B5EF4-FFF2-40B4-BE49-F238E27FC236}">
              <a16:creationId xmlns:a16="http://schemas.microsoft.com/office/drawing/2014/main" id="{00000000-0008-0000-1800-00003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4" name="Imagen 2597">
          <a:extLst>
            <a:ext uri="{FF2B5EF4-FFF2-40B4-BE49-F238E27FC236}">
              <a16:creationId xmlns:a16="http://schemas.microsoft.com/office/drawing/2014/main" id="{00000000-0008-0000-1800-00003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5" name="Imagen 2598">
          <a:extLst>
            <a:ext uri="{FF2B5EF4-FFF2-40B4-BE49-F238E27FC236}">
              <a16:creationId xmlns:a16="http://schemas.microsoft.com/office/drawing/2014/main" id="{00000000-0008-0000-1800-00003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6" name="Imagen 2599">
          <a:extLst>
            <a:ext uri="{FF2B5EF4-FFF2-40B4-BE49-F238E27FC236}">
              <a16:creationId xmlns:a16="http://schemas.microsoft.com/office/drawing/2014/main" id="{00000000-0008-0000-1800-00003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7" name="Imagen 2600">
          <a:extLst>
            <a:ext uri="{FF2B5EF4-FFF2-40B4-BE49-F238E27FC236}">
              <a16:creationId xmlns:a16="http://schemas.microsoft.com/office/drawing/2014/main" id="{00000000-0008-0000-1800-00003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8" name="Imagen 2601">
          <a:extLst>
            <a:ext uri="{FF2B5EF4-FFF2-40B4-BE49-F238E27FC236}">
              <a16:creationId xmlns:a16="http://schemas.microsoft.com/office/drawing/2014/main" id="{00000000-0008-0000-1800-00003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19" name="Imagen 2602">
          <a:extLst>
            <a:ext uri="{FF2B5EF4-FFF2-40B4-BE49-F238E27FC236}">
              <a16:creationId xmlns:a16="http://schemas.microsoft.com/office/drawing/2014/main" id="{00000000-0008-0000-1800-00003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0" name="Imagen 2603">
          <a:extLst>
            <a:ext uri="{FF2B5EF4-FFF2-40B4-BE49-F238E27FC236}">
              <a16:creationId xmlns:a16="http://schemas.microsoft.com/office/drawing/2014/main" id="{00000000-0008-0000-1800-00003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1" name="Imagen 2604">
          <a:extLst>
            <a:ext uri="{FF2B5EF4-FFF2-40B4-BE49-F238E27FC236}">
              <a16:creationId xmlns:a16="http://schemas.microsoft.com/office/drawing/2014/main" id="{00000000-0008-0000-1800-00003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2" name="Imagen 2605">
          <a:extLst>
            <a:ext uri="{FF2B5EF4-FFF2-40B4-BE49-F238E27FC236}">
              <a16:creationId xmlns:a16="http://schemas.microsoft.com/office/drawing/2014/main" id="{00000000-0008-0000-1800-00003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3" name="Imagen 2606">
          <a:extLst>
            <a:ext uri="{FF2B5EF4-FFF2-40B4-BE49-F238E27FC236}">
              <a16:creationId xmlns:a16="http://schemas.microsoft.com/office/drawing/2014/main" id="{00000000-0008-0000-1800-00003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4" name="Imagen 2607">
          <a:extLst>
            <a:ext uri="{FF2B5EF4-FFF2-40B4-BE49-F238E27FC236}">
              <a16:creationId xmlns:a16="http://schemas.microsoft.com/office/drawing/2014/main" id="{00000000-0008-0000-1800-00004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5" name="Imagen 2608">
          <a:extLst>
            <a:ext uri="{FF2B5EF4-FFF2-40B4-BE49-F238E27FC236}">
              <a16:creationId xmlns:a16="http://schemas.microsoft.com/office/drawing/2014/main" id="{00000000-0008-0000-1800-00004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6" name="Imagen 2609">
          <a:extLst>
            <a:ext uri="{FF2B5EF4-FFF2-40B4-BE49-F238E27FC236}">
              <a16:creationId xmlns:a16="http://schemas.microsoft.com/office/drawing/2014/main" id="{00000000-0008-0000-1800-00004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7" name="Imagen 2610">
          <a:extLst>
            <a:ext uri="{FF2B5EF4-FFF2-40B4-BE49-F238E27FC236}">
              <a16:creationId xmlns:a16="http://schemas.microsoft.com/office/drawing/2014/main" id="{00000000-0008-0000-1800-00004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8" name="Imagen 2611">
          <a:extLst>
            <a:ext uri="{FF2B5EF4-FFF2-40B4-BE49-F238E27FC236}">
              <a16:creationId xmlns:a16="http://schemas.microsoft.com/office/drawing/2014/main" id="{00000000-0008-0000-1800-00004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29" name="Imagen 2612">
          <a:extLst>
            <a:ext uri="{FF2B5EF4-FFF2-40B4-BE49-F238E27FC236}">
              <a16:creationId xmlns:a16="http://schemas.microsoft.com/office/drawing/2014/main" id="{00000000-0008-0000-1800-00004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0" name="Imagen 2613">
          <a:extLst>
            <a:ext uri="{FF2B5EF4-FFF2-40B4-BE49-F238E27FC236}">
              <a16:creationId xmlns:a16="http://schemas.microsoft.com/office/drawing/2014/main" id="{00000000-0008-0000-1800-00004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1" name="Imagen 2614">
          <a:extLst>
            <a:ext uri="{FF2B5EF4-FFF2-40B4-BE49-F238E27FC236}">
              <a16:creationId xmlns:a16="http://schemas.microsoft.com/office/drawing/2014/main" id="{00000000-0008-0000-1800-00004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2" name="Imagen 2615">
          <a:extLst>
            <a:ext uri="{FF2B5EF4-FFF2-40B4-BE49-F238E27FC236}">
              <a16:creationId xmlns:a16="http://schemas.microsoft.com/office/drawing/2014/main" id="{00000000-0008-0000-1800-00004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3" name="Imagen 2616">
          <a:extLst>
            <a:ext uri="{FF2B5EF4-FFF2-40B4-BE49-F238E27FC236}">
              <a16:creationId xmlns:a16="http://schemas.microsoft.com/office/drawing/2014/main" id="{00000000-0008-0000-1800-00004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4" name="Imagen 2617">
          <a:extLst>
            <a:ext uri="{FF2B5EF4-FFF2-40B4-BE49-F238E27FC236}">
              <a16:creationId xmlns:a16="http://schemas.microsoft.com/office/drawing/2014/main" id="{00000000-0008-0000-1800-00004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5" name="Imagen 2618">
          <a:extLst>
            <a:ext uri="{FF2B5EF4-FFF2-40B4-BE49-F238E27FC236}">
              <a16:creationId xmlns:a16="http://schemas.microsoft.com/office/drawing/2014/main" id="{00000000-0008-0000-1800-00004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6" name="Imagen 2619">
          <a:extLst>
            <a:ext uri="{FF2B5EF4-FFF2-40B4-BE49-F238E27FC236}">
              <a16:creationId xmlns:a16="http://schemas.microsoft.com/office/drawing/2014/main" id="{00000000-0008-0000-1800-00004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7" name="Imagen 2620">
          <a:extLst>
            <a:ext uri="{FF2B5EF4-FFF2-40B4-BE49-F238E27FC236}">
              <a16:creationId xmlns:a16="http://schemas.microsoft.com/office/drawing/2014/main" id="{00000000-0008-0000-1800-00004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8" name="Imagen 2621">
          <a:extLst>
            <a:ext uri="{FF2B5EF4-FFF2-40B4-BE49-F238E27FC236}">
              <a16:creationId xmlns:a16="http://schemas.microsoft.com/office/drawing/2014/main" id="{00000000-0008-0000-1800-00004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39" name="Imagen 2622">
          <a:extLst>
            <a:ext uri="{FF2B5EF4-FFF2-40B4-BE49-F238E27FC236}">
              <a16:creationId xmlns:a16="http://schemas.microsoft.com/office/drawing/2014/main" id="{00000000-0008-0000-1800-00004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0" name="Imagen 2623">
          <a:extLst>
            <a:ext uri="{FF2B5EF4-FFF2-40B4-BE49-F238E27FC236}">
              <a16:creationId xmlns:a16="http://schemas.microsoft.com/office/drawing/2014/main" id="{00000000-0008-0000-1800-00005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1" name="Imagen 2624">
          <a:extLst>
            <a:ext uri="{FF2B5EF4-FFF2-40B4-BE49-F238E27FC236}">
              <a16:creationId xmlns:a16="http://schemas.microsoft.com/office/drawing/2014/main" id="{00000000-0008-0000-1800-00005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2" name="Imagen 2625">
          <a:extLst>
            <a:ext uri="{FF2B5EF4-FFF2-40B4-BE49-F238E27FC236}">
              <a16:creationId xmlns:a16="http://schemas.microsoft.com/office/drawing/2014/main" id="{00000000-0008-0000-1800-00005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3" name="Imagen 2626">
          <a:extLst>
            <a:ext uri="{FF2B5EF4-FFF2-40B4-BE49-F238E27FC236}">
              <a16:creationId xmlns:a16="http://schemas.microsoft.com/office/drawing/2014/main" id="{00000000-0008-0000-1800-00005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4" name="Imagen 2627">
          <a:extLst>
            <a:ext uri="{FF2B5EF4-FFF2-40B4-BE49-F238E27FC236}">
              <a16:creationId xmlns:a16="http://schemas.microsoft.com/office/drawing/2014/main" id="{00000000-0008-0000-1800-00005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5" name="Imagen 2628">
          <a:extLst>
            <a:ext uri="{FF2B5EF4-FFF2-40B4-BE49-F238E27FC236}">
              <a16:creationId xmlns:a16="http://schemas.microsoft.com/office/drawing/2014/main" id="{00000000-0008-0000-1800-00005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6" name="Imagen 2629">
          <a:extLst>
            <a:ext uri="{FF2B5EF4-FFF2-40B4-BE49-F238E27FC236}">
              <a16:creationId xmlns:a16="http://schemas.microsoft.com/office/drawing/2014/main" id="{00000000-0008-0000-1800-00005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7" name="Imagen 2630">
          <a:extLst>
            <a:ext uri="{FF2B5EF4-FFF2-40B4-BE49-F238E27FC236}">
              <a16:creationId xmlns:a16="http://schemas.microsoft.com/office/drawing/2014/main" id="{00000000-0008-0000-1800-00005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8" name="Imagen 2631">
          <a:extLst>
            <a:ext uri="{FF2B5EF4-FFF2-40B4-BE49-F238E27FC236}">
              <a16:creationId xmlns:a16="http://schemas.microsoft.com/office/drawing/2014/main" id="{00000000-0008-0000-1800-00005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49" name="Imagen 2632">
          <a:extLst>
            <a:ext uri="{FF2B5EF4-FFF2-40B4-BE49-F238E27FC236}">
              <a16:creationId xmlns:a16="http://schemas.microsoft.com/office/drawing/2014/main" id="{00000000-0008-0000-1800-00005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0" name="Imagen 2633">
          <a:extLst>
            <a:ext uri="{FF2B5EF4-FFF2-40B4-BE49-F238E27FC236}">
              <a16:creationId xmlns:a16="http://schemas.microsoft.com/office/drawing/2014/main" id="{00000000-0008-0000-1800-00005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1" name="Imagen 2634">
          <a:extLst>
            <a:ext uri="{FF2B5EF4-FFF2-40B4-BE49-F238E27FC236}">
              <a16:creationId xmlns:a16="http://schemas.microsoft.com/office/drawing/2014/main" id="{00000000-0008-0000-1800-00005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2" name="Imagen 2635">
          <a:extLst>
            <a:ext uri="{FF2B5EF4-FFF2-40B4-BE49-F238E27FC236}">
              <a16:creationId xmlns:a16="http://schemas.microsoft.com/office/drawing/2014/main" id="{00000000-0008-0000-1800-00005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3" name="Imagen 2636">
          <a:extLst>
            <a:ext uri="{FF2B5EF4-FFF2-40B4-BE49-F238E27FC236}">
              <a16:creationId xmlns:a16="http://schemas.microsoft.com/office/drawing/2014/main" id="{00000000-0008-0000-1800-00005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4" name="Imagen 2637">
          <a:extLst>
            <a:ext uri="{FF2B5EF4-FFF2-40B4-BE49-F238E27FC236}">
              <a16:creationId xmlns:a16="http://schemas.microsoft.com/office/drawing/2014/main" id="{00000000-0008-0000-1800-00005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5" name="Imagen 2638">
          <a:extLst>
            <a:ext uri="{FF2B5EF4-FFF2-40B4-BE49-F238E27FC236}">
              <a16:creationId xmlns:a16="http://schemas.microsoft.com/office/drawing/2014/main" id="{00000000-0008-0000-1800-00005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6" name="Imagen 2639">
          <a:extLst>
            <a:ext uri="{FF2B5EF4-FFF2-40B4-BE49-F238E27FC236}">
              <a16:creationId xmlns:a16="http://schemas.microsoft.com/office/drawing/2014/main" id="{00000000-0008-0000-1800-00006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7" name="Imagen 2640">
          <a:extLst>
            <a:ext uri="{FF2B5EF4-FFF2-40B4-BE49-F238E27FC236}">
              <a16:creationId xmlns:a16="http://schemas.microsoft.com/office/drawing/2014/main" id="{00000000-0008-0000-1800-00006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8" name="Imagen 2641">
          <a:extLst>
            <a:ext uri="{FF2B5EF4-FFF2-40B4-BE49-F238E27FC236}">
              <a16:creationId xmlns:a16="http://schemas.microsoft.com/office/drawing/2014/main" id="{00000000-0008-0000-1800-00006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59" name="Imagen 2642">
          <a:extLst>
            <a:ext uri="{FF2B5EF4-FFF2-40B4-BE49-F238E27FC236}">
              <a16:creationId xmlns:a16="http://schemas.microsoft.com/office/drawing/2014/main" id="{00000000-0008-0000-1800-00006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0" name="Imagen 2643">
          <a:extLst>
            <a:ext uri="{FF2B5EF4-FFF2-40B4-BE49-F238E27FC236}">
              <a16:creationId xmlns:a16="http://schemas.microsoft.com/office/drawing/2014/main" id="{00000000-0008-0000-1800-00006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1" name="Imagen 2644">
          <a:extLst>
            <a:ext uri="{FF2B5EF4-FFF2-40B4-BE49-F238E27FC236}">
              <a16:creationId xmlns:a16="http://schemas.microsoft.com/office/drawing/2014/main" id="{00000000-0008-0000-1800-00006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2" name="Imagen 2645">
          <a:extLst>
            <a:ext uri="{FF2B5EF4-FFF2-40B4-BE49-F238E27FC236}">
              <a16:creationId xmlns:a16="http://schemas.microsoft.com/office/drawing/2014/main" id="{00000000-0008-0000-1800-00006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3" name="Imagen 2646">
          <a:extLst>
            <a:ext uri="{FF2B5EF4-FFF2-40B4-BE49-F238E27FC236}">
              <a16:creationId xmlns:a16="http://schemas.microsoft.com/office/drawing/2014/main" id="{00000000-0008-0000-1800-00006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4" name="Imagen 2647">
          <a:extLst>
            <a:ext uri="{FF2B5EF4-FFF2-40B4-BE49-F238E27FC236}">
              <a16:creationId xmlns:a16="http://schemas.microsoft.com/office/drawing/2014/main" id="{00000000-0008-0000-1800-00006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5" name="Imagen 2648">
          <a:extLst>
            <a:ext uri="{FF2B5EF4-FFF2-40B4-BE49-F238E27FC236}">
              <a16:creationId xmlns:a16="http://schemas.microsoft.com/office/drawing/2014/main" id="{00000000-0008-0000-1800-00006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6" name="Imagen 2649">
          <a:extLst>
            <a:ext uri="{FF2B5EF4-FFF2-40B4-BE49-F238E27FC236}">
              <a16:creationId xmlns:a16="http://schemas.microsoft.com/office/drawing/2014/main" id="{00000000-0008-0000-1800-00006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7" name="Imagen 2650">
          <a:extLst>
            <a:ext uri="{FF2B5EF4-FFF2-40B4-BE49-F238E27FC236}">
              <a16:creationId xmlns:a16="http://schemas.microsoft.com/office/drawing/2014/main" id="{00000000-0008-0000-1800-00006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8" name="Imagen 2651">
          <a:extLst>
            <a:ext uri="{FF2B5EF4-FFF2-40B4-BE49-F238E27FC236}">
              <a16:creationId xmlns:a16="http://schemas.microsoft.com/office/drawing/2014/main" id="{00000000-0008-0000-1800-00006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69" name="Imagen 2652">
          <a:extLst>
            <a:ext uri="{FF2B5EF4-FFF2-40B4-BE49-F238E27FC236}">
              <a16:creationId xmlns:a16="http://schemas.microsoft.com/office/drawing/2014/main" id="{00000000-0008-0000-1800-00006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0" name="Imagen 2653">
          <a:extLst>
            <a:ext uri="{FF2B5EF4-FFF2-40B4-BE49-F238E27FC236}">
              <a16:creationId xmlns:a16="http://schemas.microsoft.com/office/drawing/2014/main" id="{00000000-0008-0000-1800-00006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1" name="Imagen 2654">
          <a:extLst>
            <a:ext uri="{FF2B5EF4-FFF2-40B4-BE49-F238E27FC236}">
              <a16:creationId xmlns:a16="http://schemas.microsoft.com/office/drawing/2014/main" id="{00000000-0008-0000-1800-00006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2" name="Imagen 2655">
          <a:extLst>
            <a:ext uri="{FF2B5EF4-FFF2-40B4-BE49-F238E27FC236}">
              <a16:creationId xmlns:a16="http://schemas.microsoft.com/office/drawing/2014/main" id="{00000000-0008-0000-1800-00007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3" name="Imagen 2656">
          <a:extLst>
            <a:ext uri="{FF2B5EF4-FFF2-40B4-BE49-F238E27FC236}">
              <a16:creationId xmlns:a16="http://schemas.microsoft.com/office/drawing/2014/main" id="{00000000-0008-0000-1800-00007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4" name="Imagen 2657">
          <a:extLst>
            <a:ext uri="{FF2B5EF4-FFF2-40B4-BE49-F238E27FC236}">
              <a16:creationId xmlns:a16="http://schemas.microsoft.com/office/drawing/2014/main" id="{00000000-0008-0000-1800-00007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5" name="Imagen 2658">
          <a:extLst>
            <a:ext uri="{FF2B5EF4-FFF2-40B4-BE49-F238E27FC236}">
              <a16:creationId xmlns:a16="http://schemas.microsoft.com/office/drawing/2014/main" id="{00000000-0008-0000-1800-00007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6" name="Imagen 2659">
          <a:extLst>
            <a:ext uri="{FF2B5EF4-FFF2-40B4-BE49-F238E27FC236}">
              <a16:creationId xmlns:a16="http://schemas.microsoft.com/office/drawing/2014/main" id="{00000000-0008-0000-1800-00007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7" name="Imagen 2660">
          <a:extLst>
            <a:ext uri="{FF2B5EF4-FFF2-40B4-BE49-F238E27FC236}">
              <a16:creationId xmlns:a16="http://schemas.microsoft.com/office/drawing/2014/main" id="{00000000-0008-0000-1800-00007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8" name="Imagen 2661">
          <a:extLst>
            <a:ext uri="{FF2B5EF4-FFF2-40B4-BE49-F238E27FC236}">
              <a16:creationId xmlns:a16="http://schemas.microsoft.com/office/drawing/2014/main" id="{00000000-0008-0000-1800-00007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79" name="Imagen 2662">
          <a:extLst>
            <a:ext uri="{FF2B5EF4-FFF2-40B4-BE49-F238E27FC236}">
              <a16:creationId xmlns:a16="http://schemas.microsoft.com/office/drawing/2014/main" id="{00000000-0008-0000-1800-00007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0" name="Imagen 2663">
          <a:extLst>
            <a:ext uri="{FF2B5EF4-FFF2-40B4-BE49-F238E27FC236}">
              <a16:creationId xmlns:a16="http://schemas.microsoft.com/office/drawing/2014/main" id="{00000000-0008-0000-1800-00007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1" name="Imagen 2664">
          <a:extLst>
            <a:ext uri="{FF2B5EF4-FFF2-40B4-BE49-F238E27FC236}">
              <a16:creationId xmlns:a16="http://schemas.microsoft.com/office/drawing/2014/main" id="{00000000-0008-0000-1800-00007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2" name="Imagen 2665">
          <a:extLst>
            <a:ext uri="{FF2B5EF4-FFF2-40B4-BE49-F238E27FC236}">
              <a16:creationId xmlns:a16="http://schemas.microsoft.com/office/drawing/2014/main" id="{00000000-0008-0000-1800-00007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3" name="Imagen 2666">
          <a:extLst>
            <a:ext uri="{FF2B5EF4-FFF2-40B4-BE49-F238E27FC236}">
              <a16:creationId xmlns:a16="http://schemas.microsoft.com/office/drawing/2014/main" id="{00000000-0008-0000-1800-00007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4" name="Imagen 2667">
          <a:extLst>
            <a:ext uri="{FF2B5EF4-FFF2-40B4-BE49-F238E27FC236}">
              <a16:creationId xmlns:a16="http://schemas.microsoft.com/office/drawing/2014/main" id="{00000000-0008-0000-1800-00007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5" name="Imagen 2668">
          <a:extLst>
            <a:ext uri="{FF2B5EF4-FFF2-40B4-BE49-F238E27FC236}">
              <a16:creationId xmlns:a16="http://schemas.microsoft.com/office/drawing/2014/main" id="{00000000-0008-0000-1800-00007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6" name="Imagen 2669">
          <a:extLst>
            <a:ext uri="{FF2B5EF4-FFF2-40B4-BE49-F238E27FC236}">
              <a16:creationId xmlns:a16="http://schemas.microsoft.com/office/drawing/2014/main" id="{00000000-0008-0000-1800-00007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7" name="Imagen 2670">
          <a:extLst>
            <a:ext uri="{FF2B5EF4-FFF2-40B4-BE49-F238E27FC236}">
              <a16:creationId xmlns:a16="http://schemas.microsoft.com/office/drawing/2014/main" id="{00000000-0008-0000-1800-00007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8" name="Imagen 2671">
          <a:extLst>
            <a:ext uri="{FF2B5EF4-FFF2-40B4-BE49-F238E27FC236}">
              <a16:creationId xmlns:a16="http://schemas.microsoft.com/office/drawing/2014/main" id="{00000000-0008-0000-1800-00008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89" name="Imagen 2672">
          <a:extLst>
            <a:ext uri="{FF2B5EF4-FFF2-40B4-BE49-F238E27FC236}">
              <a16:creationId xmlns:a16="http://schemas.microsoft.com/office/drawing/2014/main" id="{00000000-0008-0000-1800-00008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0" name="Imagen 2673">
          <a:extLst>
            <a:ext uri="{FF2B5EF4-FFF2-40B4-BE49-F238E27FC236}">
              <a16:creationId xmlns:a16="http://schemas.microsoft.com/office/drawing/2014/main" id="{00000000-0008-0000-1800-00008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1" name="Imagen 2674">
          <a:extLst>
            <a:ext uri="{FF2B5EF4-FFF2-40B4-BE49-F238E27FC236}">
              <a16:creationId xmlns:a16="http://schemas.microsoft.com/office/drawing/2014/main" id="{00000000-0008-0000-1800-00008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2" name="Imagen 2675">
          <a:extLst>
            <a:ext uri="{FF2B5EF4-FFF2-40B4-BE49-F238E27FC236}">
              <a16:creationId xmlns:a16="http://schemas.microsoft.com/office/drawing/2014/main" id="{00000000-0008-0000-1800-00008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3" name="Imagen 2676">
          <a:extLst>
            <a:ext uri="{FF2B5EF4-FFF2-40B4-BE49-F238E27FC236}">
              <a16:creationId xmlns:a16="http://schemas.microsoft.com/office/drawing/2014/main" id="{00000000-0008-0000-1800-00008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4" name="Imagen 2677">
          <a:extLst>
            <a:ext uri="{FF2B5EF4-FFF2-40B4-BE49-F238E27FC236}">
              <a16:creationId xmlns:a16="http://schemas.microsoft.com/office/drawing/2014/main" id="{00000000-0008-0000-1800-00008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5" name="Imagen 2678">
          <a:extLst>
            <a:ext uri="{FF2B5EF4-FFF2-40B4-BE49-F238E27FC236}">
              <a16:creationId xmlns:a16="http://schemas.microsoft.com/office/drawing/2014/main" id="{00000000-0008-0000-1800-00008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6" name="Imagen 2679">
          <a:extLst>
            <a:ext uri="{FF2B5EF4-FFF2-40B4-BE49-F238E27FC236}">
              <a16:creationId xmlns:a16="http://schemas.microsoft.com/office/drawing/2014/main" id="{00000000-0008-0000-1800-00008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7" name="Imagen 2680">
          <a:extLst>
            <a:ext uri="{FF2B5EF4-FFF2-40B4-BE49-F238E27FC236}">
              <a16:creationId xmlns:a16="http://schemas.microsoft.com/office/drawing/2014/main" id="{00000000-0008-0000-1800-00008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8" name="Imagen 2681">
          <a:extLst>
            <a:ext uri="{FF2B5EF4-FFF2-40B4-BE49-F238E27FC236}">
              <a16:creationId xmlns:a16="http://schemas.microsoft.com/office/drawing/2014/main" id="{00000000-0008-0000-1800-00008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699" name="Imagen 2682">
          <a:extLst>
            <a:ext uri="{FF2B5EF4-FFF2-40B4-BE49-F238E27FC236}">
              <a16:creationId xmlns:a16="http://schemas.microsoft.com/office/drawing/2014/main" id="{00000000-0008-0000-1800-00008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0" name="Imagen 2683">
          <a:extLst>
            <a:ext uri="{FF2B5EF4-FFF2-40B4-BE49-F238E27FC236}">
              <a16:creationId xmlns:a16="http://schemas.microsoft.com/office/drawing/2014/main" id="{00000000-0008-0000-1800-00008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1" name="Imagen 2684">
          <a:extLst>
            <a:ext uri="{FF2B5EF4-FFF2-40B4-BE49-F238E27FC236}">
              <a16:creationId xmlns:a16="http://schemas.microsoft.com/office/drawing/2014/main" id="{00000000-0008-0000-1800-00008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2" name="Imagen 2685">
          <a:extLst>
            <a:ext uri="{FF2B5EF4-FFF2-40B4-BE49-F238E27FC236}">
              <a16:creationId xmlns:a16="http://schemas.microsoft.com/office/drawing/2014/main" id="{00000000-0008-0000-1800-00008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3" name="Imagen 2686">
          <a:extLst>
            <a:ext uri="{FF2B5EF4-FFF2-40B4-BE49-F238E27FC236}">
              <a16:creationId xmlns:a16="http://schemas.microsoft.com/office/drawing/2014/main" id="{00000000-0008-0000-1800-00008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4" name="Imagen 2687">
          <a:extLst>
            <a:ext uri="{FF2B5EF4-FFF2-40B4-BE49-F238E27FC236}">
              <a16:creationId xmlns:a16="http://schemas.microsoft.com/office/drawing/2014/main" id="{00000000-0008-0000-1800-00009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5" name="Imagen 2688">
          <a:extLst>
            <a:ext uri="{FF2B5EF4-FFF2-40B4-BE49-F238E27FC236}">
              <a16:creationId xmlns:a16="http://schemas.microsoft.com/office/drawing/2014/main" id="{00000000-0008-0000-1800-00009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6" name="Imagen 2689">
          <a:extLst>
            <a:ext uri="{FF2B5EF4-FFF2-40B4-BE49-F238E27FC236}">
              <a16:creationId xmlns:a16="http://schemas.microsoft.com/office/drawing/2014/main" id="{00000000-0008-0000-1800-00009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7" name="Imagen 2690">
          <a:extLst>
            <a:ext uri="{FF2B5EF4-FFF2-40B4-BE49-F238E27FC236}">
              <a16:creationId xmlns:a16="http://schemas.microsoft.com/office/drawing/2014/main" id="{00000000-0008-0000-1800-00009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8" name="Imagen 2691">
          <a:extLst>
            <a:ext uri="{FF2B5EF4-FFF2-40B4-BE49-F238E27FC236}">
              <a16:creationId xmlns:a16="http://schemas.microsoft.com/office/drawing/2014/main" id="{00000000-0008-0000-1800-00009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09" name="Imagen 2692">
          <a:extLst>
            <a:ext uri="{FF2B5EF4-FFF2-40B4-BE49-F238E27FC236}">
              <a16:creationId xmlns:a16="http://schemas.microsoft.com/office/drawing/2014/main" id="{00000000-0008-0000-1800-00009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0" name="Imagen 2693">
          <a:extLst>
            <a:ext uri="{FF2B5EF4-FFF2-40B4-BE49-F238E27FC236}">
              <a16:creationId xmlns:a16="http://schemas.microsoft.com/office/drawing/2014/main" id="{00000000-0008-0000-1800-00009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1" name="Imagen 2694">
          <a:extLst>
            <a:ext uri="{FF2B5EF4-FFF2-40B4-BE49-F238E27FC236}">
              <a16:creationId xmlns:a16="http://schemas.microsoft.com/office/drawing/2014/main" id="{00000000-0008-0000-1800-00009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2" name="Imagen 2695">
          <a:extLst>
            <a:ext uri="{FF2B5EF4-FFF2-40B4-BE49-F238E27FC236}">
              <a16:creationId xmlns:a16="http://schemas.microsoft.com/office/drawing/2014/main" id="{00000000-0008-0000-1800-00009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3" name="Imagen 2696">
          <a:extLst>
            <a:ext uri="{FF2B5EF4-FFF2-40B4-BE49-F238E27FC236}">
              <a16:creationId xmlns:a16="http://schemas.microsoft.com/office/drawing/2014/main" id="{00000000-0008-0000-1800-00009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4" name="Imagen 2697">
          <a:extLst>
            <a:ext uri="{FF2B5EF4-FFF2-40B4-BE49-F238E27FC236}">
              <a16:creationId xmlns:a16="http://schemas.microsoft.com/office/drawing/2014/main" id="{00000000-0008-0000-1800-00009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5" name="Imagen 2698">
          <a:extLst>
            <a:ext uri="{FF2B5EF4-FFF2-40B4-BE49-F238E27FC236}">
              <a16:creationId xmlns:a16="http://schemas.microsoft.com/office/drawing/2014/main" id="{00000000-0008-0000-1800-00009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6" name="Imagen 2699">
          <a:extLst>
            <a:ext uri="{FF2B5EF4-FFF2-40B4-BE49-F238E27FC236}">
              <a16:creationId xmlns:a16="http://schemas.microsoft.com/office/drawing/2014/main" id="{00000000-0008-0000-1800-00009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7" name="Imagen 2700">
          <a:extLst>
            <a:ext uri="{FF2B5EF4-FFF2-40B4-BE49-F238E27FC236}">
              <a16:creationId xmlns:a16="http://schemas.microsoft.com/office/drawing/2014/main" id="{00000000-0008-0000-1800-00009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8" name="Imagen 2701">
          <a:extLst>
            <a:ext uri="{FF2B5EF4-FFF2-40B4-BE49-F238E27FC236}">
              <a16:creationId xmlns:a16="http://schemas.microsoft.com/office/drawing/2014/main" id="{00000000-0008-0000-1800-00009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19" name="Imagen 2702">
          <a:extLst>
            <a:ext uri="{FF2B5EF4-FFF2-40B4-BE49-F238E27FC236}">
              <a16:creationId xmlns:a16="http://schemas.microsoft.com/office/drawing/2014/main" id="{00000000-0008-0000-1800-00009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0" name="Imagen 2703">
          <a:extLst>
            <a:ext uri="{FF2B5EF4-FFF2-40B4-BE49-F238E27FC236}">
              <a16:creationId xmlns:a16="http://schemas.microsoft.com/office/drawing/2014/main" id="{00000000-0008-0000-1800-0000A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1" name="Imagen 2704">
          <a:extLst>
            <a:ext uri="{FF2B5EF4-FFF2-40B4-BE49-F238E27FC236}">
              <a16:creationId xmlns:a16="http://schemas.microsoft.com/office/drawing/2014/main" id="{00000000-0008-0000-1800-0000A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2" name="Imagen 2705">
          <a:extLst>
            <a:ext uri="{FF2B5EF4-FFF2-40B4-BE49-F238E27FC236}">
              <a16:creationId xmlns:a16="http://schemas.microsoft.com/office/drawing/2014/main" id="{00000000-0008-0000-1800-0000A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3" name="Imagen 2706">
          <a:extLst>
            <a:ext uri="{FF2B5EF4-FFF2-40B4-BE49-F238E27FC236}">
              <a16:creationId xmlns:a16="http://schemas.microsoft.com/office/drawing/2014/main" id="{00000000-0008-0000-1800-0000A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4" name="Imagen 2707">
          <a:extLst>
            <a:ext uri="{FF2B5EF4-FFF2-40B4-BE49-F238E27FC236}">
              <a16:creationId xmlns:a16="http://schemas.microsoft.com/office/drawing/2014/main" id="{00000000-0008-0000-1800-0000A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5" name="Imagen 2708">
          <a:extLst>
            <a:ext uri="{FF2B5EF4-FFF2-40B4-BE49-F238E27FC236}">
              <a16:creationId xmlns:a16="http://schemas.microsoft.com/office/drawing/2014/main" id="{00000000-0008-0000-1800-0000A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6" name="Imagen 2709">
          <a:extLst>
            <a:ext uri="{FF2B5EF4-FFF2-40B4-BE49-F238E27FC236}">
              <a16:creationId xmlns:a16="http://schemas.microsoft.com/office/drawing/2014/main" id="{00000000-0008-0000-1800-0000A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7" name="Imagen 2710">
          <a:extLst>
            <a:ext uri="{FF2B5EF4-FFF2-40B4-BE49-F238E27FC236}">
              <a16:creationId xmlns:a16="http://schemas.microsoft.com/office/drawing/2014/main" id="{00000000-0008-0000-1800-0000A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8" name="Imagen 2711">
          <a:extLst>
            <a:ext uri="{FF2B5EF4-FFF2-40B4-BE49-F238E27FC236}">
              <a16:creationId xmlns:a16="http://schemas.microsoft.com/office/drawing/2014/main" id="{00000000-0008-0000-1800-0000A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29" name="Imagen 2712">
          <a:extLst>
            <a:ext uri="{FF2B5EF4-FFF2-40B4-BE49-F238E27FC236}">
              <a16:creationId xmlns:a16="http://schemas.microsoft.com/office/drawing/2014/main" id="{00000000-0008-0000-1800-0000A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0" name="Imagen 2713">
          <a:extLst>
            <a:ext uri="{FF2B5EF4-FFF2-40B4-BE49-F238E27FC236}">
              <a16:creationId xmlns:a16="http://schemas.microsoft.com/office/drawing/2014/main" id="{00000000-0008-0000-1800-0000A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1" name="Imagen 2714">
          <a:extLst>
            <a:ext uri="{FF2B5EF4-FFF2-40B4-BE49-F238E27FC236}">
              <a16:creationId xmlns:a16="http://schemas.microsoft.com/office/drawing/2014/main" id="{00000000-0008-0000-1800-0000A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2" name="Imagen 2715">
          <a:extLst>
            <a:ext uri="{FF2B5EF4-FFF2-40B4-BE49-F238E27FC236}">
              <a16:creationId xmlns:a16="http://schemas.microsoft.com/office/drawing/2014/main" id="{00000000-0008-0000-1800-0000A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3" name="Imagen 2716">
          <a:extLst>
            <a:ext uri="{FF2B5EF4-FFF2-40B4-BE49-F238E27FC236}">
              <a16:creationId xmlns:a16="http://schemas.microsoft.com/office/drawing/2014/main" id="{00000000-0008-0000-1800-0000A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4" name="Imagen 2717">
          <a:extLst>
            <a:ext uri="{FF2B5EF4-FFF2-40B4-BE49-F238E27FC236}">
              <a16:creationId xmlns:a16="http://schemas.microsoft.com/office/drawing/2014/main" id="{00000000-0008-0000-1800-0000A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5" name="Imagen 2718">
          <a:extLst>
            <a:ext uri="{FF2B5EF4-FFF2-40B4-BE49-F238E27FC236}">
              <a16:creationId xmlns:a16="http://schemas.microsoft.com/office/drawing/2014/main" id="{00000000-0008-0000-1800-0000A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6" name="Imagen 2719">
          <a:extLst>
            <a:ext uri="{FF2B5EF4-FFF2-40B4-BE49-F238E27FC236}">
              <a16:creationId xmlns:a16="http://schemas.microsoft.com/office/drawing/2014/main" id="{00000000-0008-0000-1800-0000B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7" name="Imagen 2720">
          <a:extLst>
            <a:ext uri="{FF2B5EF4-FFF2-40B4-BE49-F238E27FC236}">
              <a16:creationId xmlns:a16="http://schemas.microsoft.com/office/drawing/2014/main" id="{00000000-0008-0000-1800-0000B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8" name="Imagen 2721">
          <a:extLst>
            <a:ext uri="{FF2B5EF4-FFF2-40B4-BE49-F238E27FC236}">
              <a16:creationId xmlns:a16="http://schemas.microsoft.com/office/drawing/2014/main" id="{00000000-0008-0000-1800-0000B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39" name="Imagen 2722">
          <a:extLst>
            <a:ext uri="{FF2B5EF4-FFF2-40B4-BE49-F238E27FC236}">
              <a16:creationId xmlns:a16="http://schemas.microsoft.com/office/drawing/2014/main" id="{00000000-0008-0000-1800-0000B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0" name="Imagen 2723">
          <a:extLst>
            <a:ext uri="{FF2B5EF4-FFF2-40B4-BE49-F238E27FC236}">
              <a16:creationId xmlns:a16="http://schemas.microsoft.com/office/drawing/2014/main" id="{00000000-0008-0000-1800-0000B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1" name="Imagen 2724">
          <a:extLst>
            <a:ext uri="{FF2B5EF4-FFF2-40B4-BE49-F238E27FC236}">
              <a16:creationId xmlns:a16="http://schemas.microsoft.com/office/drawing/2014/main" id="{00000000-0008-0000-1800-0000B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2" name="Imagen 2725">
          <a:extLst>
            <a:ext uri="{FF2B5EF4-FFF2-40B4-BE49-F238E27FC236}">
              <a16:creationId xmlns:a16="http://schemas.microsoft.com/office/drawing/2014/main" id="{00000000-0008-0000-1800-0000B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3" name="Imagen 2726">
          <a:extLst>
            <a:ext uri="{FF2B5EF4-FFF2-40B4-BE49-F238E27FC236}">
              <a16:creationId xmlns:a16="http://schemas.microsoft.com/office/drawing/2014/main" id="{00000000-0008-0000-1800-0000B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4" name="Imagen 2727">
          <a:extLst>
            <a:ext uri="{FF2B5EF4-FFF2-40B4-BE49-F238E27FC236}">
              <a16:creationId xmlns:a16="http://schemas.microsoft.com/office/drawing/2014/main" id="{00000000-0008-0000-1800-0000B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5" name="Imagen 2728">
          <a:extLst>
            <a:ext uri="{FF2B5EF4-FFF2-40B4-BE49-F238E27FC236}">
              <a16:creationId xmlns:a16="http://schemas.microsoft.com/office/drawing/2014/main" id="{00000000-0008-0000-1800-0000B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6" name="Imagen 2729">
          <a:extLst>
            <a:ext uri="{FF2B5EF4-FFF2-40B4-BE49-F238E27FC236}">
              <a16:creationId xmlns:a16="http://schemas.microsoft.com/office/drawing/2014/main" id="{00000000-0008-0000-1800-0000B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7" name="Imagen 2730">
          <a:extLst>
            <a:ext uri="{FF2B5EF4-FFF2-40B4-BE49-F238E27FC236}">
              <a16:creationId xmlns:a16="http://schemas.microsoft.com/office/drawing/2014/main" id="{00000000-0008-0000-1800-0000B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8" name="Imagen 2731">
          <a:extLst>
            <a:ext uri="{FF2B5EF4-FFF2-40B4-BE49-F238E27FC236}">
              <a16:creationId xmlns:a16="http://schemas.microsoft.com/office/drawing/2014/main" id="{00000000-0008-0000-1800-0000B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49" name="Imagen 2732">
          <a:extLst>
            <a:ext uri="{FF2B5EF4-FFF2-40B4-BE49-F238E27FC236}">
              <a16:creationId xmlns:a16="http://schemas.microsoft.com/office/drawing/2014/main" id="{00000000-0008-0000-1800-0000B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0" name="Imagen 2733">
          <a:extLst>
            <a:ext uri="{FF2B5EF4-FFF2-40B4-BE49-F238E27FC236}">
              <a16:creationId xmlns:a16="http://schemas.microsoft.com/office/drawing/2014/main" id="{00000000-0008-0000-1800-0000B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1" name="Imagen 2734">
          <a:extLst>
            <a:ext uri="{FF2B5EF4-FFF2-40B4-BE49-F238E27FC236}">
              <a16:creationId xmlns:a16="http://schemas.microsoft.com/office/drawing/2014/main" id="{00000000-0008-0000-1800-0000B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2" name="Imagen 2735">
          <a:extLst>
            <a:ext uri="{FF2B5EF4-FFF2-40B4-BE49-F238E27FC236}">
              <a16:creationId xmlns:a16="http://schemas.microsoft.com/office/drawing/2014/main" id="{00000000-0008-0000-1800-0000C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3" name="Imagen 2736">
          <a:extLst>
            <a:ext uri="{FF2B5EF4-FFF2-40B4-BE49-F238E27FC236}">
              <a16:creationId xmlns:a16="http://schemas.microsoft.com/office/drawing/2014/main" id="{00000000-0008-0000-1800-0000C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4" name="Imagen 2737">
          <a:extLst>
            <a:ext uri="{FF2B5EF4-FFF2-40B4-BE49-F238E27FC236}">
              <a16:creationId xmlns:a16="http://schemas.microsoft.com/office/drawing/2014/main" id="{00000000-0008-0000-1800-0000C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5" name="Imagen 2738">
          <a:extLst>
            <a:ext uri="{FF2B5EF4-FFF2-40B4-BE49-F238E27FC236}">
              <a16:creationId xmlns:a16="http://schemas.microsoft.com/office/drawing/2014/main" id="{00000000-0008-0000-1800-0000C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6" name="Imagen 2739">
          <a:extLst>
            <a:ext uri="{FF2B5EF4-FFF2-40B4-BE49-F238E27FC236}">
              <a16:creationId xmlns:a16="http://schemas.microsoft.com/office/drawing/2014/main" id="{00000000-0008-0000-1800-0000C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7" name="Imagen 2740">
          <a:extLst>
            <a:ext uri="{FF2B5EF4-FFF2-40B4-BE49-F238E27FC236}">
              <a16:creationId xmlns:a16="http://schemas.microsoft.com/office/drawing/2014/main" id="{00000000-0008-0000-1800-0000C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8" name="Imagen 2741">
          <a:extLst>
            <a:ext uri="{FF2B5EF4-FFF2-40B4-BE49-F238E27FC236}">
              <a16:creationId xmlns:a16="http://schemas.microsoft.com/office/drawing/2014/main" id="{00000000-0008-0000-1800-0000C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59" name="Imagen 2742">
          <a:extLst>
            <a:ext uri="{FF2B5EF4-FFF2-40B4-BE49-F238E27FC236}">
              <a16:creationId xmlns:a16="http://schemas.microsoft.com/office/drawing/2014/main" id="{00000000-0008-0000-1800-0000C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0" name="Imagen 2743">
          <a:extLst>
            <a:ext uri="{FF2B5EF4-FFF2-40B4-BE49-F238E27FC236}">
              <a16:creationId xmlns:a16="http://schemas.microsoft.com/office/drawing/2014/main" id="{00000000-0008-0000-1800-0000C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1" name="Imagen 2744">
          <a:extLst>
            <a:ext uri="{FF2B5EF4-FFF2-40B4-BE49-F238E27FC236}">
              <a16:creationId xmlns:a16="http://schemas.microsoft.com/office/drawing/2014/main" id="{00000000-0008-0000-1800-0000C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2" name="Imagen 2745">
          <a:extLst>
            <a:ext uri="{FF2B5EF4-FFF2-40B4-BE49-F238E27FC236}">
              <a16:creationId xmlns:a16="http://schemas.microsoft.com/office/drawing/2014/main" id="{00000000-0008-0000-1800-0000C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3" name="Imagen 2746">
          <a:extLst>
            <a:ext uri="{FF2B5EF4-FFF2-40B4-BE49-F238E27FC236}">
              <a16:creationId xmlns:a16="http://schemas.microsoft.com/office/drawing/2014/main" id="{00000000-0008-0000-1800-0000C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4" name="Imagen 2747">
          <a:extLst>
            <a:ext uri="{FF2B5EF4-FFF2-40B4-BE49-F238E27FC236}">
              <a16:creationId xmlns:a16="http://schemas.microsoft.com/office/drawing/2014/main" id="{00000000-0008-0000-1800-0000C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5" name="Imagen 2748">
          <a:extLst>
            <a:ext uri="{FF2B5EF4-FFF2-40B4-BE49-F238E27FC236}">
              <a16:creationId xmlns:a16="http://schemas.microsoft.com/office/drawing/2014/main" id="{00000000-0008-0000-1800-0000C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6" name="Imagen 2749">
          <a:extLst>
            <a:ext uri="{FF2B5EF4-FFF2-40B4-BE49-F238E27FC236}">
              <a16:creationId xmlns:a16="http://schemas.microsoft.com/office/drawing/2014/main" id="{00000000-0008-0000-1800-0000C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7" name="Imagen 2750">
          <a:extLst>
            <a:ext uri="{FF2B5EF4-FFF2-40B4-BE49-F238E27FC236}">
              <a16:creationId xmlns:a16="http://schemas.microsoft.com/office/drawing/2014/main" id="{00000000-0008-0000-1800-0000C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8" name="Imagen 2751">
          <a:extLst>
            <a:ext uri="{FF2B5EF4-FFF2-40B4-BE49-F238E27FC236}">
              <a16:creationId xmlns:a16="http://schemas.microsoft.com/office/drawing/2014/main" id="{00000000-0008-0000-1800-0000D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69" name="Imagen 2752">
          <a:extLst>
            <a:ext uri="{FF2B5EF4-FFF2-40B4-BE49-F238E27FC236}">
              <a16:creationId xmlns:a16="http://schemas.microsoft.com/office/drawing/2014/main" id="{00000000-0008-0000-1800-0000D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0" name="Imagen 2753">
          <a:extLst>
            <a:ext uri="{FF2B5EF4-FFF2-40B4-BE49-F238E27FC236}">
              <a16:creationId xmlns:a16="http://schemas.microsoft.com/office/drawing/2014/main" id="{00000000-0008-0000-1800-0000D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1" name="Imagen 2754">
          <a:extLst>
            <a:ext uri="{FF2B5EF4-FFF2-40B4-BE49-F238E27FC236}">
              <a16:creationId xmlns:a16="http://schemas.microsoft.com/office/drawing/2014/main" id="{00000000-0008-0000-1800-0000D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2" name="Imagen 2755">
          <a:extLst>
            <a:ext uri="{FF2B5EF4-FFF2-40B4-BE49-F238E27FC236}">
              <a16:creationId xmlns:a16="http://schemas.microsoft.com/office/drawing/2014/main" id="{00000000-0008-0000-1800-0000D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3" name="Imagen 2756">
          <a:extLst>
            <a:ext uri="{FF2B5EF4-FFF2-40B4-BE49-F238E27FC236}">
              <a16:creationId xmlns:a16="http://schemas.microsoft.com/office/drawing/2014/main" id="{00000000-0008-0000-1800-0000D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4" name="Imagen 2757">
          <a:extLst>
            <a:ext uri="{FF2B5EF4-FFF2-40B4-BE49-F238E27FC236}">
              <a16:creationId xmlns:a16="http://schemas.microsoft.com/office/drawing/2014/main" id="{00000000-0008-0000-1800-0000D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5" name="Imagen 2758">
          <a:extLst>
            <a:ext uri="{FF2B5EF4-FFF2-40B4-BE49-F238E27FC236}">
              <a16:creationId xmlns:a16="http://schemas.microsoft.com/office/drawing/2014/main" id="{00000000-0008-0000-1800-0000D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6" name="Imagen 2759">
          <a:extLst>
            <a:ext uri="{FF2B5EF4-FFF2-40B4-BE49-F238E27FC236}">
              <a16:creationId xmlns:a16="http://schemas.microsoft.com/office/drawing/2014/main" id="{00000000-0008-0000-1800-0000D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7" name="Imagen 2760">
          <a:extLst>
            <a:ext uri="{FF2B5EF4-FFF2-40B4-BE49-F238E27FC236}">
              <a16:creationId xmlns:a16="http://schemas.microsoft.com/office/drawing/2014/main" id="{00000000-0008-0000-1800-0000D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8" name="Imagen 2761">
          <a:extLst>
            <a:ext uri="{FF2B5EF4-FFF2-40B4-BE49-F238E27FC236}">
              <a16:creationId xmlns:a16="http://schemas.microsoft.com/office/drawing/2014/main" id="{00000000-0008-0000-1800-0000D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79" name="Imagen 2762">
          <a:extLst>
            <a:ext uri="{FF2B5EF4-FFF2-40B4-BE49-F238E27FC236}">
              <a16:creationId xmlns:a16="http://schemas.microsoft.com/office/drawing/2014/main" id="{00000000-0008-0000-1800-0000D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0" name="Imagen 2763">
          <a:extLst>
            <a:ext uri="{FF2B5EF4-FFF2-40B4-BE49-F238E27FC236}">
              <a16:creationId xmlns:a16="http://schemas.microsoft.com/office/drawing/2014/main" id="{00000000-0008-0000-1800-0000D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1" name="Imagen 2764">
          <a:extLst>
            <a:ext uri="{FF2B5EF4-FFF2-40B4-BE49-F238E27FC236}">
              <a16:creationId xmlns:a16="http://schemas.microsoft.com/office/drawing/2014/main" id="{00000000-0008-0000-1800-0000D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2" name="Imagen 2765">
          <a:extLst>
            <a:ext uri="{FF2B5EF4-FFF2-40B4-BE49-F238E27FC236}">
              <a16:creationId xmlns:a16="http://schemas.microsoft.com/office/drawing/2014/main" id="{00000000-0008-0000-1800-0000D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3" name="Imagen 2766">
          <a:extLst>
            <a:ext uri="{FF2B5EF4-FFF2-40B4-BE49-F238E27FC236}">
              <a16:creationId xmlns:a16="http://schemas.microsoft.com/office/drawing/2014/main" id="{00000000-0008-0000-1800-0000D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4" name="Imagen 2767">
          <a:extLst>
            <a:ext uri="{FF2B5EF4-FFF2-40B4-BE49-F238E27FC236}">
              <a16:creationId xmlns:a16="http://schemas.microsoft.com/office/drawing/2014/main" id="{00000000-0008-0000-1800-0000E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5" name="Imagen 2768">
          <a:extLst>
            <a:ext uri="{FF2B5EF4-FFF2-40B4-BE49-F238E27FC236}">
              <a16:creationId xmlns:a16="http://schemas.microsoft.com/office/drawing/2014/main" id="{00000000-0008-0000-1800-0000E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6" name="Imagen 2769">
          <a:extLst>
            <a:ext uri="{FF2B5EF4-FFF2-40B4-BE49-F238E27FC236}">
              <a16:creationId xmlns:a16="http://schemas.microsoft.com/office/drawing/2014/main" id="{00000000-0008-0000-1800-0000E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7" name="Imagen 2770">
          <a:extLst>
            <a:ext uri="{FF2B5EF4-FFF2-40B4-BE49-F238E27FC236}">
              <a16:creationId xmlns:a16="http://schemas.microsoft.com/office/drawing/2014/main" id="{00000000-0008-0000-1800-0000E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8" name="Imagen 2771">
          <a:extLst>
            <a:ext uri="{FF2B5EF4-FFF2-40B4-BE49-F238E27FC236}">
              <a16:creationId xmlns:a16="http://schemas.microsoft.com/office/drawing/2014/main" id="{00000000-0008-0000-1800-0000E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89" name="Imagen 2772">
          <a:extLst>
            <a:ext uri="{FF2B5EF4-FFF2-40B4-BE49-F238E27FC236}">
              <a16:creationId xmlns:a16="http://schemas.microsoft.com/office/drawing/2014/main" id="{00000000-0008-0000-1800-0000E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0" name="Imagen 2773">
          <a:extLst>
            <a:ext uri="{FF2B5EF4-FFF2-40B4-BE49-F238E27FC236}">
              <a16:creationId xmlns:a16="http://schemas.microsoft.com/office/drawing/2014/main" id="{00000000-0008-0000-1800-0000E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1" name="Imagen 2774">
          <a:extLst>
            <a:ext uri="{FF2B5EF4-FFF2-40B4-BE49-F238E27FC236}">
              <a16:creationId xmlns:a16="http://schemas.microsoft.com/office/drawing/2014/main" id="{00000000-0008-0000-1800-0000E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2" name="Imagen 2775">
          <a:extLst>
            <a:ext uri="{FF2B5EF4-FFF2-40B4-BE49-F238E27FC236}">
              <a16:creationId xmlns:a16="http://schemas.microsoft.com/office/drawing/2014/main" id="{00000000-0008-0000-1800-0000E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3" name="Imagen 2776">
          <a:extLst>
            <a:ext uri="{FF2B5EF4-FFF2-40B4-BE49-F238E27FC236}">
              <a16:creationId xmlns:a16="http://schemas.microsoft.com/office/drawing/2014/main" id="{00000000-0008-0000-1800-0000E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4" name="Imagen 2777">
          <a:extLst>
            <a:ext uri="{FF2B5EF4-FFF2-40B4-BE49-F238E27FC236}">
              <a16:creationId xmlns:a16="http://schemas.microsoft.com/office/drawing/2014/main" id="{00000000-0008-0000-1800-0000E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5" name="Imagen 2778">
          <a:extLst>
            <a:ext uri="{FF2B5EF4-FFF2-40B4-BE49-F238E27FC236}">
              <a16:creationId xmlns:a16="http://schemas.microsoft.com/office/drawing/2014/main" id="{00000000-0008-0000-1800-0000E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6" name="Imagen 2779">
          <a:extLst>
            <a:ext uri="{FF2B5EF4-FFF2-40B4-BE49-F238E27FC236}">
              <a16:creationId xmlns:a16="http://schemas.microsoft.com/office/drawing/2014/main" id="{00000000-0008-0000-1800-0000E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7" name="Imagen 2780">
          <a:extLst>
            <a:ext uri="{FF2B5EF4-FFF2-40B4-BE49-F238E27FC236}">
              <a16:creationId xmlns:a16="http://schemas.microsoft.com/office/drawing/2014/main" id="{00000000-0008-0000-1800-0000E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8" name="Imagen 2781">
          <a:extLst>
            <a:ext uri="{FF2B5EF4-FFF2-40B4-BE49-F238E27FC236}">
              <a16:creationId xmlns:a16="http://schemas.microsoft.com/office/drawing/2014/main" id="{00000000-0008-0000-1800-0000E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799" name="Imagen 2782">
          <a:extLst>
            <a:ext uri="{FF2B5EF4-FFF2-40B4-BE49-F238E27FC236}">
              <a16:creationId xmlns:a16="http://schemas.microsoft.com/office/drawing/2014/main" id="{00000000-0008-0000-1800-0000E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0" name="Imagen 2783">
          <a:extLst>
            <a:ext uri="{FF2B5EF4-FFF2-40B4-BE49-F238E27FC236}">
              <a16:creationId xmlns:a16="http://schemas.microsoft.com/office/drawing/2014/main" id="{00000000-0008-0000-1800-0000F0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1" name="Imagen 2784">
          <a:extLst>
            <a:ext uri="{FF2B5EF4-FFF2-40B4-BE49-F238E27FC236}">
              <a16:creationId xmlns:a16="http://schemas.microsoft.com/office/drawing/2014/main" id="{00000000-0008-0000-1800-0000F1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2" name="Imagen 2785">
          <a:extLst>
            <a:ext uri="{FF2B5EF4-FFF2-40B4-BE49-F238E27FC236}">
              <a16:creationId xmlns:a16="http://schemas.microsoft.com/office/drawing/2014/main" id="{00000000-0008-0000-1800-0000F2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3" name="Imagen 2786">
          <a:extLst>
            <a:ext uri="{FF2B5EF4-FFF2-40B4-BE49-F238E27FC236}">
              <a16:creationId xmlns:a16="http://schemas.microsoft.com/office/drawing/2014/main" id="{00000000-0008-0000-1800-0000F3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4" name="Imagen 2787">
          <a:extLst>
            <a:ext uri="{FF2B5EF4-FFF2-40B4-BE49-F238E27FC236}">
              <a16:creationId xmlns:a16="http://schemas.microsoft.com/office/drawing/2014/main" id="{00000000-0008-0000-1800-0000F4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5" name="Imagen 2788">
          <a:extLst>
            <a:ext uri="{FF2B5EF4-FFF2-40B4-BE49-F238E27FC236}">
              <a16:creationId xmlns:a16="http://schemas.microsoft.com/office/drawing/2014/main" id="{00000000-0008-0000-1800-0000F5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6" name="Imagen 2789">
          <a:extLst>
            <a:ext uri="{FF2B5EF4-FFF2-40B4-BE49-F238E27FC236}">
              <a16:creationId xmlns:a16="http://schemas.microsoft.com/office/drawing/2014/main" id="{00000000-0008-0000-1800-0000F6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7" name="Imagen 2790">
          <a:extLst>
            <a:ext uri="{FF2B5EF4-FFF2-40B4-BE49-F238E27FC236}">
              <a16:creationId xmlns:a16="http://schemas.microsoft.com/office/drawing/2014/main" id="{00000000-0008-0000-1800-0000F7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8" name="Imagen 2791">
          <a:extLst>
            <a:ext uri="{FF2B5EF4-FFF2-40B4-BE49-F238E27FC236}">
              <a16:creationId xmlns:a16="http://schemas.microsoft.com/office/drawing/2014/main" id="{00000000-0008-0000-1800-0000F8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09" name="Imagen 2792">
          <a:extLst>
            <a:ext uri="{FF2B5EF4-FFF2-40B4-BE49-F238E27FC236}">
              <a16:creationId xmlns:a16="http://schemas.microsoft.com/office/drawing/2014/main" id="{00000000-0008-0000-1800-0000F9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0" name="Imagen 2793">
          <a:extLst>
            <a:ext uri="{FF2B5EF4-FFF2-40B4-BE49-F238E27FC236}">
              <a16:creationId xmlns:a16="http://schemas.microsoft.com/office/drawing/2014/main" id="{00000000-0008-0000-1800-0000FA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1" name="Imagen 2794">
          <a:extLst>
            <a:ext uri="{FF2B5EF4-FFF2-40B4-BE49-F238E27FC236}">
              <a16:creationId xmlns:a16="http://schemas.microsoft.com/office/drawing/2014/main" id="{00000000-0008-0000-1800-0000FB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2" name="Imagen 2795">
          <a:extLst>
            <a:ext uri="{FF2B5EF4-FFF2-40B4-BE49-F238E27FC236}">
              <a16:creationId xmlns:a16="http://schemas.microsoft.com/office/drawing/2014/main" id="{00000000-0008-0000-1800-0000FC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3" name="Imagen 2796">
          <a:extLst>
            <a:ext uri="{FF2B5EF4-FFF2-40B4-BE49-F238E27FC236}">
              <a16:creationId xmlns:a16="http://schemas.microsoft.com/office/drawing/2014/main" id="{00000000-0008-0000-1800-0000FD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4" name="Imagen 2797">
          <a:extLst>
            <a:ext uri="{FF2B5EF4-FFF2-40B4-BE49-F238E27FC236}">
              <a16:creationId xmlns:a16="http://schemas.microsoft.com/office/drawing/2014/main" id="{00000000-0008-0000-1800-0000FE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5" name="Imagen 2798">
          <a:extLst>
            <a:ext uri="{FF2B5EF4-FFF2-40B4-BE49-F238E27FC236}">
              <a16:creationId xmlns:a16="http://schemas.microsoft.com/office/drawing/2014/main" id="{00000000-0008-0000-1800-0000FF0A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6" name="Imagen 2799">
          <a:extLst>
            <a:ext uri="{FF2B5EF4-FFF2-40B4-BE49-F238E27FC236}">
              <a16:creationId xmlns:a16="http://schemas.microsoft.com/office/drawing/2014/main" id="{00000000-0008-0000-1800-00000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7" name="Imagen 2800">
          <a:extLst>
            <a:ext uri="{FF2B5EF4-FFF2-40B4-BE49-F238E27FC236}">
              <a16:creationId xmlns:a16="http://schemas.microsoft.com/office/drawing/2014/main" id="{00000000-0008-0000-1800-00000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8" name="Imagen 2801">
          <a:extLst>
            <a:ext uri="{FF2B5EF4-FFF2-40B4-BE49-F238E27FC236}">
              <a16:creationId xmlns:a16="http://schemas.microsoft.com/office/drawing/2014/main" id="{00000000-0008-0000-1800-00000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19" name="Imagen 2802">
          <a:extLst>
            <a:ext uri="{FF2B5EF4-FFF2-40B4-BE49-F238E27FC236}">
              <a16:creationId xmlns:a16="http://schemas.microsoft.com/office/drawing/2014/main" id="{00000000-0008-0000-1800-00000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0" name="Imagen 2803">
          <a:extLst>
            <a:ext uri="{FF2B5EF4-FFF2-40B4-BE49-F238E27FC236}">
              <a16:creationId xmlns:a16="http://schemas.microsoft.com/office/drawing/2014/main" id="{00000000-0008-0000-1800-00000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1" name="Imagen 2804">
          <a:extLst>
            <a:ext uri="{FF2B5EF4-FFF2-40B4-BE49-F238E27FC236}">
              <a16:creationId xmlns:a16="http://schemas.microsoft.com/office/drawing/2014/main" id="{00000000-0008-0000-1800-00000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2" name="Imagen 2805">
          <a:extLst>
            <a:ext uri="{FF2B5EF4-FFF2-40B4-BE49-F238E27FC236}">
              <a16:creationId xmlns:a16="http://schemas.microsoft.com/office/drawing/2014/main" id="{00000000-0008-0000-1800-00000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3" name="Imagen 2806">
          <a:extLst>
            <a:ext uri="{FF2B5EF4-FFF2-40B4-BE49-F238E27FC236}">
              <a16:creationId xmlns:a16="http://schemas.microsoft.com/office/drawing/2014/main" id="{00000000-0008-0000-1800-00000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4" name="Imagen 2807">
          <a:extLst>
            <a:ext uri="{FF2B5EF4-FFF2-40B4-BE49-F238E27FC236}">
              <a16:creationId xmlns:a16="http://schemas.microsoft.com/office/drawing/2014/main" id="{00000000-0008-0000-1800-00000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5" name="Imagen 2808">
          <a:extLst>
            <a:ext uri="{FF2B5EF4-FFF2-40B4-BE49-F238E27FC236}">
              <a16:creationId xmlns:a16="http://schemas.microsoft.com/office/drawing/2014/main" id="{00000000-0008-0000-1800-00000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6" name="Imagen 2809">
          <a:extLst>
            <a:ext uri="{FF2B5EF4-FFF2-40B4-BE49-F238E27FC236}">
              <a16:creationId xmlns:a16="http://schemas.microsoft.com/office/drawing/2014/main" id="{00000000-0008-0000-1800-00000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7" name="Imagen 2810">
          <a:extLst>
            <a:ext uri="{FF2B5EF4-FFF2-40B4-BE49-F238E27FC236}">
              <a16:creationId xmlns:a16="http://schemas.microsoft.com/office/drawing/2014/main" id="{00000000-0008-0000-1800-00000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8" name="Imagen 2811">
          <a:extLst>
            <a:ext uri="{FF2B5EF4-FFF2-40B4-BE49-F238E27FC236}">
              <a16:creationId xmlns:a16="http://schemas.microsoft.com/office/drawing/2014/main" id="{00000000-0008-0000-1800-00000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29" name="Imagen 2812">
          <a:extLst>
            <a:ext uri="{FF2B5EF4-FFF2-40B4-BE49-F238E27FC236}">
              <a16:creationId xmlns:a16="http://schemas.microsoft.com/office/drawing/2014/main" id="{00000000-0008-0000-1800-00000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0" name="Imagen 2813">
          <a:extLst>
            <a:ext uri="{FF2B5EF4-FFF2-40B4-BE49-F238E27FC236}">
              <a16:creationId xmlns:a16="http://schemas.microsoft.com/office/drawing/2014/main" id="{00000000-0008-0000-1800-00000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1" name="Imagen 2814">
          <a:extLst>
            <a:ext uri="{FF2B5EF4-FFF2-40B4-BE49-F238E27FC236}">
              <a16:creationId xmlns:a16="http://schemas.microsoft.com/office/drawing/2014/main" id="{00000000-0008-0000-1800-00000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2" name="Imagen 2815">
          <a:extLst>
            <a:ext uri="{FF2B5EF4-FFF2-40B4-BE49-F238E27FC236}">
              <a16:creationId xmlns:a16="http://schemas.microsoft.com/office/drawing/2014/main" id="{00000000-0008-0000-1800-00001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3" name="Imagen 2816">
          <a:extLst>
            <a:ext uri="{FF2B5EF4-FFF2-40B4-BE49-F238E27FC236}">
              <a16:creationId xmlns:a16="http://schemas.microsoft.com/office/drawing/2014/main" id="{00000000-0008-0000-1800-00001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4" name="Imagen 2817">
          <a:extLst>
            <a:ext uri="{FF2B5EF4-FFF2-40B4-BE49-F238E27FC236}">
              <a16:creationId xmlns:a16="http://schemas.microsoft.com/office/drawing/2014/main" id="{00000000-0008-0000-1800-00001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5" name="Imagen 2818">
          <a:extLst>
            <a:ext uri="{FF2B5EF4-FFF2-40B4-BE49-F238E27FC236}">
              <a16:creationId xmlns:a16="http://schemas.microsoft.com/office/drawing/2014/main" id="{00000000-0008-0000-1800-00001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6" name="Imagen 2819">
          <a:extLst>
            <a:ext uri="{FF2B5EF4-FFF2-40B4-BE49-F238E27FC236}">
              <a16:creationId xmlns:a16="http://schemas.microsoft.com/office/drawing/2014/main" id="{00000000-0008-0000-1800-00001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7" name="Imagen 2820">
          <a:extLst>
            <a:ext uri="{FF2B5EF4-FFF2-40B4-BE49-F238E27FC236}">
              <a16:creationId xmlns:a16="http://schemas.microsoft.com/office/drawing/2014/main" id="{00000000-0008-0000-1800-00001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8" name="Imagen 2821">
          <a:extLst>
            <a:ext uri="{FF2B5EF4-FFF2-40B4-BE49-F238E27FC236}">
              <a16:creationId xmlns:a16="http://schemas.microsoft.com/office/drawing/2014/main" id="{00000000-0008-0000-1800-00001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39" name="Imagen 2822">
          <a:extLst>
            <a:ext uri="{FF2B5EF4-FFF2-40B4-BE49-F238E27FC236}">
              <a16:creationId xmlns:a16="http://schemas.microsoft.com/office/drawing/2014/main" id="{00000000-0008-0000-1800-00001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0" name="Imagen 2823">
          <a:extLst>
            <a:ext uri="{FF2B5EF4-FFF2-40B4-BE49-F238E27FC236}">
              <a16:creationId xmlns:a16="http://schemas.microsoft.com/office/drawing/2014/main" id="{00000000-0008-0000-1800-00001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1" name="Imagen 2824">
          <a:extLst>
            <a:ext uri="{FF2B5EF4-FFF2-40B4-BE49-F238E27FC236}">
              <a16:creationId xmlns:a16="http://schemas.microsoft.com/office/drawing/2014/main" id="{00000000-0008-0000-1800-00001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2" name="Imagen 2825">
          <a:extLst>
            <a:ext uri="{FF2B5EF4-FFF2-40B4-BE49-F238E27FC236}">
              <a16:creationId xmlns:a16="http://schemas.microsoft.com/office/drawing/2014/main" id="{00000000-0008-0000-1800-00001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3" name="Imagen 2826">
          <a:extLst>
            <a:ext uri="{FF2B5EF4-FFF2-40B4-BE49-F238E27FC236}">
              <a16:creationId xmlns:a16="http://schemas.microsoft.com/office/drawing/2014/main" id="{00000000-0008-0000-1800-00001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4" name="Imagen 2827">
          <a:extLst>
            <a:ext uri="{FF2B5EF4-FFF2-40B4-BE49-F238E27FC236}">
              <a16:creationId xmlns:a16="http://schemas.microsoft.com/office/drawing/2014/main" id="{00000000-0008-0000-1800-00001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5" name="Imagen 2828">
          <a:extLst>
            <a:ext uri="{FF2B5EF4-FFF2-40B4-BE49-F238E27FC236}">
              <a16:creationId xmlns:a16="http://schemas.microsoft.com/office/drawing/2014/main" id="{00000000-0008-0000-1800-00001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6" name="Imagen 2829">
          <a:extLst>
            <a:ext uri="{FF2B5EF4-FFF2-40B4-BE49-F238E27FC236}">
              <a16:creationId xmlns:a16="http://schemas.microsoft.com/office/drawing/2014/main" id="{00000000-0008-0000-1800-00001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7" name="Imagen 2830">
          <a:extLst>
            <a:ext uri="{FF2B5EF4-FFF2-40B4-BE49-F238E27FC236}">
              <a16:creationId xmlns:a16="http://schemas.microsoft.com/office/drawing/2014/main" id="{00000000-0008-0000-1800-00001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8" name="Imagen 2831">
          <a:extLst>
            <a:ext uri="{FF2B5EF4-FFF2-40B4-BE49-F238E27FC236}">
              <a16:creationId xmlns:a16="http://schemas.microsoft.com/office/drawing/2014/main" id="{00000000-0008-0000-1800-00002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49" name="Imagen 2832">
          <a:extLst>
            <a:ext uri="{FF2B5EF4-FFF2-40B4-BE49-F238E27FC236}">
              <a16:creationId xmlns:a16="http://schemas.microsoft.com/office/drawing/2014/main" id="{00000000-0008-0000-1800-00002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0" name="Imagen 2833">
          <a:extLst>
            <a:ext uri="{FF2B5EF4-FFF2-40B4-BE49-F238E27FC236}">
              <a16:creationId xmlns:a16="http://schemas.microsoft.com/office/drawing/2014/main" id="{00000000-0008-0000-1800-00002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1" name="Imagen 2834">
          <a:extLst>
            <a:ext uri="{FF2B5EF4-FFF2-40B4-BE49-F238E27FC236}">
              <a16:creationId xmlns:a16="http://schemas.microsoft.com/office/drawing/2014/main" id="{00000000-0008-0000-1800-00002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2" name="Imagen 2835">
          <a:extLst>
            <a:ext uri="{FF2B5EF4-FFF2-40B4-BE49-F238E27FC236}">
              <a16:creationId xmlns:a16="http://schemas.microsoft.com/office/drawing/2014/main" id="{00000000-0008-0000-1800-00002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3" name="Imagen 2836">
          <a:extLst>
            <a:ext uri="{FF2B5EF4-FFF2-40B4-BE49-F238E27FC236}">
              <a16:creationId xmlns:a16="http://schemas.microsoft.com/office/drawing/2014/main" id="{00000000-0008-0000-1800-00002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4" name="Imagen 2837">
          <a:extLst>
            <a:ext uri="{FF2B5EF4-FFF2-40B4-BE49-F238E27FC236}">
              <a16:creationId xmlns:a16="http://schemas.microsoft.com/office/drawing/2014/main" id="{00000000-0008-0000-1800-00002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5" name="Imagen 2838">
          <a:extLst>
            <a:ext uri="{FF2B5EF4-FFF2-40B4-BE49-F238E27FC236}">
              <a16:creationId xmlns:a16="http://schemas.microsoft.com/office/drawing/2014/main" id="{00000000-0008-0000-1800-00002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6" name="Imagen 2839">
          <a:extLst>
            <a:ext uri="{FF2B5EF4-FFF2-40B4-BE49-F238E27FC236}">
              <a16:creationId xmlns:a16="http://schemas.microsoft.com/office/drawing/2014/main" id="{00000000-0008-0000-1800-00002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7" name="Imagen 2840">
          <a:extLst>
            <a:ext uri="{FF2B5EF4-FFF2-40B4-BE49-F238E27FC236}">
              <a16:creationId xmlns:a16="http://schemas.microsoft.com/office/drawing/2014/main" id="{00000000-0008-0000-1800-00002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8" name="Imagen 2841">
          <a:extLst>
            <a:ext uri="{FF2B5EF4-FFF2-40B4-BE49-F238E27FC236}">
              <a16:creationId xmlns:a16="http://schemas.microsoft.com/office/drawing/2014/main" id="{00000000-0008-0000-1800-00002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59" name="Imagen 2842">
          <a:extLst>
            <a:ext uri="{FF2B5EF4-FFF2-40B4-BE49-F238E27FC236}">
              <a16:creationId xmlns:a16="http://schemas.microsoft.com/office/drawing/2014/main" id="{00000000-0008-0000-1800-00002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0" name="Imagen 2843">
          <a:extLst>
            <a:ext uri="{FF2B5EF4-FFF2-40B4-BE49-F238E27FC236}">
              <a16:creationId xmlns:a16="http://schemas.microsoft.com/office/drawing/2014/main" id="{00000000-0008-0000-1800-00002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1" name="Imagen 2844">
          <a:extLst>
            <a:ext uri="{FF2B5EF4-FFF2-40B4-BE49-F238E27FC236}">
              <a16:creationId xmlns:a16="http://schemas.microsoft.com/office/drawing/2014/main" id="{00000000-0008-0000-1800-00002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2" name="Imagen 2845">
          <a:extLst>
            <a:ext uri="{FF2B5EF4-FFF2-40B4-BE49-F238E27FC236}">
              <a16:creationId xmlns:a16="http://schemas.microsoft.com/office/drawing/2014/main" id="{00000000-0008-0000-1800-00002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3" name="Imagen 2846">
          <a:extLst>
            <a:ext uri="{FF2B5EF4-FFF2-40B4-BE49-F238E27FC236}">
              <a16:creationId xmlns:a16="http://schemas.microsoft.com/office/drawing/2014/main" id="{00000000-0008-0000-1800-00002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4" name="Imagen 2847">
          <a:extLst>
            <a:ext uri="{FF2B5EF4-FFF2-40B4-BE49-F238E27FC236}">
              <a16:creationId xmlns:a16="http://schemas.microsoft.com/office/drawing/2014/main" id="{00000000-0008-0000-1800-00003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5" name="Imagen 2848">
          <a:extLst>
            <a:ext uri="{FF2B5EF4-FFF2-40B4-BE49-F238E27FC236}">
              <a16:creationId xmlns:a16="http://schemas.microsoft.com/office/drawing/2014/main" id="{00000000-0008-0000-1800-00003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6" name="Imagen 2849">
          <a:extLst>
            <a:ext uri="{FF2B5EF4-FFF2-40B4-BE49-F238E27FC236}">
              <a16:creationId xmlns:a16="http://schemas.microsoft.com/office/drawing/2014/main" id="{00000000-0008-0000-1800-00003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7" name="Imagen 2850">
          <a:extLst>
            <a:ext uri="{FF2B5EF4-FFF2-40B4-BE49-F238E27FC236}">
              <a16:creationId xmlns:a16="http://schemas.microsoft.com/office/drawing/2014/main" id="{00000000-0008-0000-1800-00003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8" name="Imagen 2851">
          <a:extLst>
            <a:ext uri="{FF2B5EF4-FFF2-40B4-BE49-F238E27FC236}">
              <a16:creationId xmlns:a16="http://schemas.microsoft.com/office/drawing/2014/main" id="{00000000-0008-0000-1800-00003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69" name="Imagen 2852">
          <a:extLst>
            <a:ext uri="{FF2B5EF4-FFF2-40B4-BE49-F238E27FC236}">
              <a16:creationId xmlns:a16="http://schemas.microsoft.com/office/drawing/2014/main" id="{00000000-0008-0000-1800-00003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0" name="Imagen 2853">
          <a:extLst>
            <a:ext uri="{FF2B5EF4-FFF2-40B4-BE49-F238E27FC236}">
              <a16:creationId xmlns:a16="http://schemas.microsoft.com/office/drawing/2014/main" id="{00000000-0008-0000-1800-00003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1" name="Imagen 2854">
          <a:extLst>
            <a:ext uri="{FF2B5EF4-FFF2-40B4-BE49-F238E27FC236}">
              <a16:creationId xmlns:a16="http://schemas.microsoft.com/office/drawing/2014/main" id="{00000000-0008-0000-1800-00003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2" name="Imagen 2855">
          <a:extLst>
            <a:ext uri="{FF2B5EF4-FFF2-40B4-BE49-F238E27FC236}">
              <a16:creationId xmlns:a16="http://schemas.microsoft.com/office/drawing/2014/main" id="{00000000-0008-0000-1800-00003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3" name="Imagen 2856">
          <a:extLst>
            <a:ext uri="{FF2B5EF4-FFF2-40B4-BE49-F238E27FC236}">
              <a16:creationId xmlns:a16="http://schemas.microsoft.com/office/drawing/2014/main" id="{00000000-0008-0000-1800-00003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4" name="Imagen 2857">
          <a:extLst>
            <a:ext uri="{FF2B5EF4-FFF2-40B4-BE49-F238E27FC236}">
              <a16:creationId xmlns:a16="http://schemas.microsoft.com/office/drawing/2014/main" id="{00000000-0008-0000-1800-00003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5" name="Imagen 2858">
          <a:extLst>
            <a:ext uri="{FF2B5EF4-FFF2-40B4-BE49-F238E27FC236}">
              <a16:creationId xmlns:a16="http://schemas.microsoft.com/office/drawing/2014/main" id="{00000000-0008-0000-1800-00003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6" name="Imagen 2859">
          <a:extLst>
            <a:ext uri="{FF2B5EF4-FFF2-40B4-BE49-F238E27FC236}">
              <a16:creationId xmlns:a16="http://schemas.microsoft.com/office/drawing/2014/main" id="{00000000-0008-0000-1800-00003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7" name="Imagen 2860">
          <a:extLst>
            <a:ext uri="{FF2B5EF4-FFF2-40B4-BE49-F238E27FC236}">
              <a16:creationId xmlns:a16="http://schemas.microsoft.com/office/drawing/2014/main" id="{00000000-0008-0000-1800-00003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8" name="Imagen 2861">
          <a:extLst>
            <a:ext uri="{FF2B5EF4-FFF2-40B4-BE49-F238E27FC236}">
              <a16:creationId xmlns:a16="http://schemas.microsoft.com/office/drawing/2014/main" id="{00000000-0008-0000-1800-00003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79" name="Imagen 2862">
          <a:extLst>
            <a:ext uri="{FF2B5EF4-FFF2-40B4-BE49-F238E27FC236}">
              <a16:creationId xmlns:a16="http://schemas.microsoft.com/office/drawing/2014/main" id="{00000000-0008-0000-1800-00003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0" name="Imagen 2863">
          <a:extLst>
            <a:ext uri="{FF2B5EF4-FFF2-40B4-BE49-F238E27FC236}">
              <a16:creationId xmlns:a16="http://schemas.microsoft.com/office/drawing/2014/main" id="{00000000-0008-0000-1800-00004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1" name="Imagen 2864">
          <a:extLst>
            <a:ext uri="{FF2B5EF4-FFF2-40B4-BE49-F238E27FC236}">
              <a16:creationId xmlns:a16="http://schemas.microsoft.com/office/drawing/2014/main" id="{00000000-0008-0000-1800-00004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2" name="Imagen 2865">
          <a:extLst>
            <a:ext uri="{FF2B5EF4-FFF2-40B4-BE49-F238E27FC236}">
              <a16:creationId xmlns:a16="http://schemas.microsoft.com/office/drawing/2014/main" id="{00000000-0008-0000-1800-00004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3" name="Imagen 2866">
          <a:extLst>
            <a:ext uri="{FF2B5EF4-FFF2-40B4-BE49-F238E27FC236}">
              <a16:creationId xmlns:a16="http://schemas.microsoft.com/office/drawing/2014/main" id="{00000000-0008-0000-1800-00004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4" name="Imagen 2867">
          <a:extLst>
            <a:ext uri="{FF2B5EF4-FFF2-40B4-BE49-F238E27FC236}">
              <a16:creationId xmlns:a16="http://schemas.microsoft.com/office/drawing/2014/main" id="{00000000-0008-0000-1800-00004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5" name="Imagen 2868">
          <a:extLst>
            <a:ext uri="{FF2B5EF4-FFF2-40B4-BE49-F238E27FC236}">
              <a16:creationId xmlns:a16="http://schemas.microsoft.com/office/drawing/2014/main" id="{00000000-0008-0000-1800-00004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6" name="Imagen 2869">
          <a:extLst>
            <a:ext uri="{FF2B5EF4-FFF2-40B4-BE49-F238E27FC236}">
              <a16:creationId xmlns:a16="http://schemas.microsoft.com/office/drawing/2014/main" id="{00000000-0008-0000-1800-00004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7" name="Imagen 2870">
          <a:extLst>
            <a:ext uri="{FF2B5EF4-FFF2-40B4-BE49-F238E27FC236}">
              <a16:creationId xmlns:a16="http://schemas.microsoft.com/office/drawing/2014/main" id="{00000000-0008-0000-1800-00004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8" name="Imagen 2871">
          <a:extLst>
            <a:ext uri="{FF2B5EF4-FFF2-40B4-BE49-F238E27FC236}">
              <a16:creationId xmlns:a16="http://schemas.microsoft.com/office/drawing/2014/main" id="{00000000-0008-0000-1800-00004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89" name="Imagen 2872">
          <a:extLst>
            <a:ext uri="{FF2B5EF4-FFF2-40B4-BE49-F238E27FC236}">
              <a16:creationId xmlns:a16="http://schemas.microsoft.com/office/drawing/2014/main" id="{00000000-0008-0000-1800-00004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0" name="Imagen 2873">
          <a:extLst>
            <a:ext uri="{FF2B5EF4-FFF2-40B4-BE49-F238E27FC236}">
              <a16:creationId xmlns:a16="http://schemas.microsoft.com/office/drawing/2014/main" id="{00000000-0008-0000-1800-00004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1" name="Imagen 2874">
          <a:extLst>
            <a:ext uri="{FF2B5EF4-FFF2-40B4-BE49-F238E27FC236}">
              <a16:creationId xmlns:a16="http://schemas.microsoft.com/office/drawing/2014/main" id="{00000000-0008-0000-1800-00004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2" name="Imagen 2875">
          <a:extLst>
            <a:ext uri="{FF2B5EF4-FFF2-40B4-BE49-F238E27FC236}">
              <a16:creationId xmlns:a16="http://schemas.microsoft.com/office/drawing/2014/main" id="{00000000-0008-0000-1800-00004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3" name="Imagen 2876">
          <a:extLst>
            <a:ext uri="{FF2B5EF4-FFF2-40B4-BE49-F238E27FC236}">
              <a16:creationId xmlns:a16="http://schemas.microsoft.com/office/drawing/2014/main" id="{00000000-0008-0000-1800-00004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4" name="Imagen 2877">
          <a:extLst>
            <a:ext uri="{FF2B5EF4-FFF2-40B4-BE49-F238E27FC236}">
              <a16:creationId xmlns:a16="http://schemas.microsoft.com/office/drawing/2014/main" id="{00000000-0008-0000-1800-00004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5" name="Imagen 2878">
          <a:extLst>
            <a:ext uri="{FF2B5EF4-FFF2-40B4-BE49-F238E27FC236}">
              <a16:creationId xmlns:a16="http://schemas.microsoft.com/office/drawing/2014/main" id="{00000000-0008-0000-1800-00004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6" name="Imagen 2879">
          <a:extLst>
            <a:ext uri="{FF2B5EF4-FFF2-40B4-BE49-F238E27FC236}">
              <a16:creationId xmlns:a16="http://schemas.microsoft.com/office/drawing/2014/main" id="{00000000-0008-0000-1800-00005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7" name="Imagen 2880">
          <a:extLst>
            <a:ext uri="{FF2B5EF4-FFF2-40B4-BE49-F238E27FC236}">
              <a16:creationId xmlns:a16="http://schemas.microsoft.com/office/drawing/2014/main" id="{00000000-0008-0000-1800-00005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8" name="Imagen 2881">
          <a:extLst>
            <a:ext uri="{FF2B5EF4-FFF2-40B4-BE49-F238E27FC236}">
              <a16:creationId xmlns:a16="http://schemas.microsoft.com/office/drawing/2014/main" id="{00000000-0008-0000-1800-00005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899" name="Imagen 2882">
          <a:extLst>
            <a:ext uri="{FF2B5EF4-FFF2-40B4-BE49-F238E27FC236}">
              <a16:creationId xmlns:a16="http://schemas.microsoft.com/office/drawing/2014/main" id="{00000000-0008-0000-1800-00005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0" name="Imagen 2883">
          <a:extLst>
            <a:ext uri="{FF2B5EF4-FFF2-40B4-BE49-F238E27FC236}">
              <a16:creationId xmlns:a16="http://schemas.microsoft.com/office/drawing/2014/main" id="{00000000-0008-0000-1800-00005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1" name="Imagen 2884">
          <a:extLst>
            <a:ext uri="{FF2B5EF4-FFF2-40B4-BE49-F238E27FC236}">
              <a16:creationId xmlns:a16="http://schemas.microsoft.com/office/drawing/2014/main" id="{00000000-0008-0000-1800-00005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2" name="Imagen 2885">
          <a:extLst>
            <a:ext uri="{FF2B5EF4-FFF2-40B4-BE49-F238E27FC236}">
              <a16:creationId xmlns:a16="http://schemas.microsoft.com/office/drawing/2014/main" id="{00000000-0008-0000-1800-00005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3" name="Imagen 2886">
          <a:extLst>
            <a:ext uri="{FF2B5EF4-FFF2-40B4-BE49-F238E27FC236}">
              <a16:creationId xmlns:a16="http://schemas.microsoft.com/office/drawing/2014/main" id="{00000000-0008-0000-1800-00005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4" name="Imagen 2887">
          <a:extLst>
            <a:ext uri="{FF2B5EF4-FFF2-40B4-BE49-F238E27FC236}">
              <a16:creationId xmlns:a16="http://schemas.microsoft.com/office/drawing/2014/main" id="{00000000-0008-0000-1800-00005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5" name="Imagen 2888">
          <a:extLst>
            <a:ext uri="{FF2B5EF4-FFF2-40B4-BE49-F238E27FC236}">
              <a16:creationId xmlns:a16="http://schemas.microsoft.com/office/drawing/2014/main" id="{00000000-0008-0000-1800-00005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6" name="Imagen 2889">
          <a:extLst>
            <a:ext uri="{FF2B5EF4-FFF2-40B4-BE49-F238E27FC236}">
              <a16:creationId xmlns:a16="http://schemas.microsoft.com/office/drawing/2014/main" id="{00000000-0008-0000-1800-00005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7" name="Imagen 2890">
          <a:extLst>
            <a:ext uri="{FF2B5EF4-FFF2-40B4-BE49-F238E27FC236}">
              <a16:creationId xmlns:a16="http://schemas.microsoft.com/office/drawing/2014/main" id="{00000000-0008-0000-1800-00005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8" name="Imagen 2891">
          <a:extLst>
            <a:ext uri="{FF2B5EF4-FFF2-40B4-BE49-F238E27FC236}">
              <a16:creationId xmlns:a16="http://schemas.microsoft.com/office/drawing/2014/main" id="{00000000-0008-0000-1800-00005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09" name="Imagen 2892">
          <a:extLst>
            <a:ext uri="{FF2B5EF4-FFF2-40B4-BE49-F238E27FC236}">
              <a16:creationId xmlns:a16="http://schemas.microsoft.com/office/drawing/2014/main" id="{00000000-0008-0000-1800-00005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0" name="Imagen 2893">
          <a:extLst>
            <a:ext uri="{FF2B5EF4-FFF2-40B4-BE49-F238E27FC236}">
              <a16:creationId xmlns:a16="http://schemas.microsoft.com/office/drawing/2014/main" id="{00000000-0008-0000-1800-00005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1" name="Imagen 2894">
          <a:extLst>
            <a:ext uri="{FF2B5EF4-FFF2-40B4-BE49-F238E27FC236}">
              <a16:creationId xmlns:a16="http://schemas.microsoft.com/office/drawing/2014/main" id="{00000000-0008-0000-1800-00005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2" name="Imagen 2895">
          <a:extLst>
            <a:ext uri="{FF2B5EF4-FFF2-40B4-BE49-F238E27FC236}">
              <a16:creationId xmlns:a16="http://schemas.microsoft.com/office/drawing/2014/main" id="{00000000-0008-0000-1800-00006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3" name="Imagen 2896">
          <a:extLst>
            <a:ext uri="{FF2B5EF4-FFF2-40B4-BE49-F238E27FC236}">
              <a16:creationId xmlns:a16="http://schemas.microsoft.com/office/drawing/2014/main" id="{00000000-0008-0000-1800-00006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4" name="Imagen 2897">
          <a:extLst>
            <a:ext uri="{FF2B5EF4-FFF2-40B4-BE49-F238E27FC236}">
              <a16:creationId xmlns:a16="http://schemas.microsoft.com/office/drawing/2014/main" id="{00000000-0008-0000-1800-00006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5" name="Imagen 2898">
          <a:extLst>
            <a:ext uri="{FF2B5EF4-FFF2-40B4-BE49-F238E27FC236}">
              <a16:creationId xmlns:a16="http://schemas.microsoft.com/office/drawing/2014/main" id="{00000000-0008-0000-1800-00006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6" name="Imagen 2899">
          <a:extLst>
            <a:ext uri="{FF2B5EF4-FFF2-40B4-BE49-F238E27FC236}">
              <a16:creationId xmlns:a16="http://schemas.microsoft.com/office/drawing/2014/main" id="{00000000-0008-0000-1800-00006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7" name="Imagen 2900">
          <a:extLst>
            <a:ext uri="{FF2B5EF4-FFF2-40B4-BE49-F238E27FC236}">
              <a16:creationId xmlns:a16="http://schemas.microsoft.com/office/drawing/2014/main" id="{00000000-0008-0000-1800-00006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8" name="Imagen 2901">
          <a:extLst>
            <a:ext uri="{FF2B5EF4-FFF2-40B4-BE49-F238E27FC236}">
              <a16:creationId xmlns:a16="http://schemas.microsoft.com/office/drawing/2014/main" id="{00000000-0008-0000-1800-00006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19" name="Imagen 2902">
          <a:extLst>
            <a:ext uri="{FF2B5EF4-FFF2-40B4-BE49-F238E27FC236}">
              <a16:creationId xmlns:a16="http://schemas.microsoft.com/office/drawing/2014/main" id="{00000000-0008-0000-1800-00006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0" name="Imagen 2903">
          <a:extLst>
            <a:ext uri="{FF2B5EF4-FFF2-40B4-BE49-F238E27FC236}">
              <a16:creationId xmlns:a16="http://schemas.microsoft.com/office/drawing/2014/main" id="{00000000-0008-0000-1800-00006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1" name="Imagen 2904">
          <a:extLst>
            <a:ext uri="{FF2B5EF4-FFF2-40B4-BE49-F238E27FC236}">
              <a16:creationId xmlns:a16="http://schemas.microsoft.com/office/drawing/2014/main" id="{00000000-0008-0000-1800-00006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2" name="Imagen 2905">
          <a:extLst>
            <a:ext uri="{FF2B5EF4-FFF2-40B4-BE49-F238E27FC236}">
              <a16:creationId xmlns:a16="http://schemas.microsoft.com/office/drawing/2014/main" id="{00000000-0008-0000-1800-00006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3" name="Imagen 2906">
          <a:extLst>
            <a:ext uri="{FF2B5EF4-FFF2-40B4-BE49-F238E27FC236}">
              <a16:creationId xmlns:a16="http://schemas.microsoft.com/office/drawing/2014/main" id="{00000000-0008-0000-1800-00006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4" name="Imagen 2907">
          <a:extLst>
            <a:ext uri="{FF2B5EF4-FFF2-40B4-BE49-F238E27FC236}">
              <a16:creationId xmlns:a16="http://schemas.microsoft.com/office/drawing/2014/main" id="{00000000-0008-0000-1800-00006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5" name="Imagen 2908">
          <a:extLst>
            <a:ext uri="{FF2B5EF4-FFF2-40B4-BE49-F238E27FC236}">
              <a16:creationId xmlns:a16="http://schemas.microsoft.com/office/drawing/2014/main" id="{00000000-0008-0000-1800-00006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6" name="Imagen 2909">
          <a:extLst>
            <a:ext uri="{FF2B5EF4-FFF2-40B4-BE49-F238E27FC236}">
              <a16:creationId xmlns:a16="http://schemas.microsoft.com/office/drawing/2014/main" id="{00000000-0008-0000-1800-00006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7" name="Imagen 2910">
          <a:extLst>
            <a:ext uri="{FF2B5EF4-FFF2-40B4-BE49-F238E27FC236}">
              <a16:creationId xmlns:a16="http://schemas.microsoft.com/office/drawing/2014/main" id="{00000000-0008-0000-1800-00006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8" name="Imagen 2911">
          <a:extLst>
            <a:ext uri="{FF2B5EF4-FFF2-40B4-BE49-F238E27FC236}">
              <a16:creationId xmlns:a16="http://schemas.microsoft.com/office/drawing/2014/main" id="{00000000-0008-0000-1800-00007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29" name="Imagen 2912">
          <a:extLst>
            <a:ext uri="{FF2B5EF4-FFF2-40B4-BE49-F238E27FC236}">
              <a16:creationId xmlns:a16="http://schemas.microsoft.com/office/drawing/2014/main" id="{00000000-0008-0000-1800-00007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0" name="Imagen 2913">
          <a:extLst>
            <a:ext uri="{FF2B5EF4-FFF2-40B4-BE49-F238E27FC236}">
              <a16:creationId xmlns:a16="http://schemas.microsoft.com/office/drawing/2014/main" id="{00000000-0008-0000-1800-00007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1" name="Imagen 2914">
          <a:extLst>
            <a:ext uri="{FF2B5EF4-FFF2-40B4-BE49-F238E27FC236}">
              <a16:creationId xmlns:a16="http://schemas.microsoft.com/office/drawing/2014/main" id="{00000000-0008-0000-1800-00007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2" name="Imagen 2915">
          <a:extLst>
            <a:ext uri="{FF2B5EF4-FFF2-40B4-BE49-F238E27FC236}">
              <a16:creationId xmlns:a16="http://schemas.microsoft.com/office/drawing/2014/main" id="{00000000-0008-0000-1800-00007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3" name="Imagen 2916">
          <a:extLst>
            <a:ext uri="{FF2B5EF4-FFF2-40B4-BE49-F238E27FC236}">
              <a16:creationId xmlns:a16="http://schemas.microsoft.com/office/drawing/2014/main" id="{00000000-0008-0000-1800-00007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4" name="Imagen 2917">
          <a:extLst>
            <a:ext uri="{FF2B5EF4-FFF2-40B4-BE49-F238E27FC236}">
              <a16:creationId xmlns:a16="http://schemas.microsoft.com/office/drawing/2014/main" id="{00000000-0008-0000-1800-00007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5" name="Imagen 2918">
          <a:extLst>
            <a:ext uri="{FF2B5EF4-FFF2-40B4-BE49-F238E27FC236}">
              <a16:creationId xmlns:a16="http://schemas.microsoft.com/office/drawing/2014/main" id="{00000000-0008-0000-1800-00007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6" name="Imagen 2919">
          <a:extLst>
            <a:ext uri="{FF2B5EF4-FFF2-40B4-BE49-F238E27FC236}">
              <a16:creationId xmlns:a16="http://schemas.microsoft.com/office/drawing/2014/main" id="{00000000-0008-0000-1800-00007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7" name="Imagen 2920">
          <a:extLst>
            <a:ext uri="{FF2B5EF4-FFF2-40B4-BE49-F238E27FC236}">
              <a16:creationId xmlns:a16="http://schemas.microsoft.com/office/drawing/2014/main" id="{00000000-0008-0000-1800-00007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8" name="Imagen 2921">
          <a:extLst>
            <a:ext uri="{FF2B5EF4-FFF2-40B4-BE49-F238E27FC236}">
              <a16:creationId xmlns:a16="http://schemas.microsoft.com/office/drawing/2014/main" id="{00000000-0008-0000-1800-00007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39" name="Imagen 2922">
          <a:extLst>
            <a:ext uri="{FF2B5EF4-FFF2-40B4-BE49-F238E27FC236}">
              <a16:creationId xmlns:a16="http://schemas.microsoft.com/office/drawing/2014/main" id="{00000000-0008-0000-1800-00007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0" name="Imagen 2923">
          <a:extLst>
            <a:ext uri="{FF2B5EF4-FFF2-40B4-BE49-F238E27FC236}">
              <a16:creationId xmlns:a16="http://schemas.microsoft.com/office/drawing/2014/main" id="{00000000-0008-0000-1800-00007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1" name="Imagen 2924">
          <a:extLst>
            <a:ext uri="{FF2B5EF4-FFF2-40B4-BE49-F238E27FC236}">
              <a16:creationId xmlns:a16="http://schemas.microsoft.com/office/drawing/2014/main" id="{00000000-0008-0000-1800-00007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2" name="Imagen 2925">
          <a:extLst>
            <a:ext uri="{FF2B5EF4-FFF2-40B4-BE49-F238E27FC236}">
              <a16:creationId xmlns:a16="http://schemas.microsoft.com/office/drawing/2014/main" id="{00000000-0008-0000-1800-00007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3" name="Imagen 2926">
          <a:extLst>
            <a:ext uri="{FF2B5EF4-FFF2-40B4-BE49-F238E27FC236}">
              <a16:creationId xmlns:a16="http://schemas.microsoft.com/office/drawing/2014/main" id="{00000000-0008-0000-1800-00007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4" name="Imagen 2927">
          <a:extLst>
            <a:ext uri="{FF2B5EF4-FFF2-40B4-BE49-F238E27FC236}">
              <a16:creationId xmlns:a16="http://schemas.microsoft.com/office/drawing/2014/main" id="{00000000-0008-0000-1800-00008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5" name="Imagen 2928">
          <a:extLst>
            <a:ext uri="{FF2B5EF4-FFF2-40B4-BE49-F238E27FC236}">
              <a16:creationId xmlns:a16="http://schemas.microsoft.com/office/drawing/2014/main" id="{00000000-0008-0000-1800-00008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6" name="Imagen 2929">
          <a:extLst>
            <a:ext uri="{FF2B5EF4-FFF2-40B4-BE49-F238E27FC236}">
              <a16:creationId xmlns:a16="http://schemas.microsoft.com/office/drawing/2014/main" id="{00000000-0008-0000-1800-00008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7" name="Imagen 2930">
          <a:extLst>
            <a:ext uri="{FF2B5EF4-FFF2-40B4-BE49-F238E27FC236}">
              <a16:creationId xmlns:a16="http://schemas.microsoft.com/office/drawing/2014/main" id="{00000000-0008-0000-1800-00008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8" name="Imagen 2931">
          <a:extLst>
            <a:ext uri="{FF2B5EF4-FFF2-40B4-BE49-F238E27FC236}">
              <a16:creationId xmlns:a16="http://schemas.microsoft.com/office/drawing/2014/main" id="{00000000-0008-0000-1800-00008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49" name="Imagen 2932">
          <a:extLst>
            <a:ext uri="{FF2B5EF4-FFF2-40B4-BE49-F238E27FC236}">
              <a16:creationId xmlns:a16="http://schemas.microsoft.com/office/drawing/2014/main" id="{00000000-0008-0000-1800-00008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0" name="Imagen 2933">
          <a:extLst>
            <a:ext uri="{FF2B5EF4-FFF2-40B4-BE49-F238E27FC236}">
              <a16:creationId xmlns:a16="http://schemas.microsoft.com/office/drawing/2014/main" id="{00000000-0008-0000-1800-00008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1" name="Imagen 2934">
          <a:extLst>
            <a:ext uri="{FF2B5EF4-FFF2-40B4-BE49-F238E27FC236}">
              <a16:creationId xmlns:a16="http://schemas.microsoft.com/office/drawing/2014/main" id="{00000000-0008-0000-1800-00008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2" name="Imagen 2935">
          <a:extLst>
            <a:ext uri="{FF2B5EF4-FFF2-40B4-BE49-F238E27FC236}">
              <a16:creationId xmlns:a16="http://schemas.microsoft.com/office/drawing/2014/main" id="{00000000-0008-0000-1800-00008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3" name="Imagen 2936">
          <a:extLst>
            <a:ext uri="{FF2B5EF4-FFF2-40B4-BE49-F238E27FC236}">
              <a16:creationId xmlns:a16="http://schemas.microsoft.com/office/drawing/2014/main" id="{00000000-0008-0000-1800-00008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4" name="Imagen 2937">
          <a:extLst>
            <a:ext uri="{FF2B5EF4-FFF2-40B4-BE49-F238E27FC236}">
              <a16:creationId xmlns:a16="http://schemas.microsoft.com/office/drawing/2014/main" id="{00000000-0008-0000-1800-00008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5" name="Imagen 2938">
          <a:extLst>
            <a:ext uri="{FF2B5EF4-FFF2-40B4-BE49-F238E27FC236}">
              <a16:creationId xmlns:a16="http://schemas.microsoft.com/office/drawing/2014/main" id="{00000000-0008-0000-1800-00008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6" name="Imagen 2939">
          <a:extLst>
            <a:ext uri="{FF2B5EF4-FFF2-40B4-BE49-F238E27FC236}">
              <a16:creationId xmlns:a16="http://schemas.microsoft.com/office/drawing/2014/main" id="{00000000-0008-0000-1800-00008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7" name="Imagen 2940">
          <a:extLst>
            <a:ext uri="{FF2B5EF4-FFF2-40B4-BE49-F238E27FC236}">
              <a16:creationId xmlns:a16="http://schemas.microsoft.com/office/drawing/2014/main" id="{00000000-0008-0000-1800-00008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8" name="Imagen 2941">
          <a:extLst>
            <a:ext uri="{FF2B5EF4-FFF2-40B4-BE49-F238E27FC236}">
              <a16:creationId xmlns:a16="http://schemas.microsoft.com/office/drawing/2014/main" id="{00000000-0008-0000-1800-00008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59" name="Imagen 2942">
          <a:extLst>
            <a:ext uri="{FF2B5EF4-FFF2-40B4-BE49-F238E27FC236}">
              <a16:creationId xmlns:a16="http://schemas.microsoft.com/office/drawing/2014/main" id="{00000000-0008-0000-1800-00008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0" name="Imagen 2943">
          <a:extLst>
            <a:ext uri="{FF2B5EF4-FFF2-40B4-BE49-F238E27FC236}">
              <a16:creationId xmlns:a16="http://schemas.microsoft.com/office/drawing/2014/main" id="{00000000-0008-0000-1800-00009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1" name="Imagen 2944">
          <a:extLst>
            <a:ext uri="{FF2B5EF4-FFF2-40B4-BE49-F238E27FC236}">
              <a16:creationId xmlns:a16="http://schemas.microsoft.com/office/drawing/2014/main" id="{00000000-0008-0000-1800-00009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2" name="Imagen 2945">
          <a:extLst>
            <a:ext uri="{FF2B5EF4-FFF2-40B4-BE49-F238E27FC236}">
              <a16:creationId xmlns:a16="http://schemas.microsoft.com/office/drawing/2014/main" id="{00000000-0008-0000-1800-00009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3" name="Imagen 2946">
          <a:extLst>
            <a:ext uri="{FF2B5EF4-FFF2-40B4-BE49-F238E27FC236}">
              <a16:creationId xmlns:a16="http://schemas.microsoft.com/office/drawing/2014/main" id="{00000000-0008-0000-1800-00009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4" name="Imagen 2947">
          <a:extLst>
            <a:ext uri="{FF2B5EF4-FFF2-40B4-BE49-F238E27FC236}">
              <a16:creationId xmlns:a16="http://schemas.microsoft.com/office/drawing/2014/main" id="{00000000-0008-0000-1800-00009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5" name="Imagen 2948">
          <a:extLst>
            <a:ext uri="{FF2B5EF4-FFF2-40B4-BE49-F238E27FC236}">
              <a16:creationId xmlns:a16="http://schemas.microsoft.com/office/drawing/2014/main" id="{00000000-0008-0000-1800-00009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6" name="Imagen 2949">
          <a:extLst>
            <a:ext uri="{FF2B5EF4-FFF2-40B4-BE49-F238E27FC236}">
              <a16:creationId xmlns:a16="http://schemas.microsoft.com/office/drawing/2014/main" id="{00000000-0008-0000-1800-00009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7" name="Imagen 2950">
          <a:extLst>
            <a:ext uri="{FF2B5EF4-FFF2-40B4-BE49-F238E27FC236}">
              <a16:creationId xmlns:a16="http://schemas.microsoft.com/office/drawing/2014/main" id="{00000000-0008-0000-1800-00009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8" name="Imagen 2951">
          <a:extLst>
            <a:ext uri="{FF2B5EF4-FFF2-40B4-BE49-F238E27FC236}">
              <a16:creationId xmlns:a16="http://schemas.microsoft.com/office/drawing/2014/main" id="{00000000-0008-0000-1800-00009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69" name="Imagen 2952">
          <a:extLst>
            <a:ext uri="{FF2B5EF4-FFF2-40B4-BE49-F238E27FC236}">
              <a16:creationId xmlns:a16="http://schemas.microsoft.com/office/drawing/2014/main" id="{00000000-0008-0000-1800-00009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0" name="Imagen 2953">
          <a:extLst>
            <a:ext uri="{FF2B5EF4-FFF2-40B4-BE49-F238E27FC236}">
              <a16:creationId xmlns:a16="http://schemas.microsoft.com/office/drawing/2014/main" id="{00000000-0008-0000-1800-00009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1" name="Imagen 2954">
          <a:extLst>
            <a:ext uri="{FF2B5EF4-FFF2-40B4-BE49-F238E27FC236}">
              <a16:creationId xmlns:a16="http://schemas.microsoft.com/office/drawing/2014/main" id="{00000000-0008-0000-1800-00009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2" name="Imagen 2955">
          <a:extLst>
            <a:ext uri="{FF2B5EF4-FFF2-40B4-BE49-F238E27FC236}">
              <a16:creationId xmlns:a16="http://schemas.microsoft.com/office/drawing/2014/main" id="{00000000-0008-0000-1800-00009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3" name="Imagen 2956">
          <a:extLst>
            <a:ext uri="{FF2B5EF4-FFF2-40B4-BE49-F238E27FC236}">
              <a16:creationId xmlns:a16="http://schemas.microsoft.com/office/drawing/2014/main" id="{00000000-0008-0000-1800-00009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4" name="Imagen 2957">
          <a:extLst>
            <a:ext uri="{FF2B5EF4-FFF2-40B4-BE49-F238E27FC236}">
              <a16:creationId xmlns:a16="http://schemas.microsoft.com/office/drawing/2014/main" id="{00000000-0008-0000-1800-00009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5" name="Imagen 2958">
          <a:extLst>
            <a:ext uri="{FF2B5EF4-FFF2-40B4-BE49-F238E27FC236}">
              <a16:creationId xmlns:a16="http://schemas.microsoft.com/office/drawing/2014/main" id="{00000000-0008-0000-1800-00009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6" name="Imagen 2959">
          <a:extLst>
            <a:ext uri="{FF2B5EF4-FFF2-40B4-BE49-F238E27FC236}">
              <a16:creationId xmlns:a16="http://schemas.microsoft.com/office/drawing/2014/main" id="{00000000-0008-0000-1800-0000A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7" name="Imagen 2960">
          <a:extLst>
            <a:ext uri="{FF2B5EF4-FFF2-40B4-BE49-F238E27FC236}">
              <a16:creationId xmlns:a16="http://schemas.microsoft.com/office/drawing/2014/main" id="{00000000-0008-0000-1800-0000A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8" name="Imagen 2961">
          <a:extLst>
            <a:ext uri="{FF2B5EF4-FFF2-40B4-BE49-F238E27FC236}">
              <a16:creationId xmlns:a16="http://schemas.microsoft.com/office/drawing/2014/main" id="{00000000-0008-0000-1800-0000A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79" name="Imagen 2962">
          <a:extLst>
            <a:ext uri="{FF2B5EF4-FFF2-40B4-BE49-F238E27FC236}">
              <a16:creationId xmlns:a16="http://schemas.microsoft.com/office/drawing/2014/main" id="{00000000-0008-0000-1800-0000A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0" name="Imagen 2963">
          <a:extLst>
            <a:ext uri="{FF2B5EF4-FFF2-40B4-BE49-F238E27FC236}">
              <a16:creationId xmlns:a16="http://schemas.microsoft.com/office/drawing/2014/main" id="{00000000-0008-0000-1800-0000A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1" name="Imagen 2964">
          <a:extLst>
            <a:ext uri="{FF2B5EF4-FFF2-40B4-BE49-F238E27FC236}">
              <a16:creationId xmlns:a16="http://schemas.microsoft.com/office/drawing/2014/main" id="{00000000-0008-0000-1800-0000A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2" name="Imagen 2965">
          <a:extLst>
            <a:ext uri="{FF2B5EF4-FFF2-40B4-BE49-F238E27FC236}">
              <a16:creationId xmlns:a16="http://schemas.microsoft.com/office/drawing/2014/main" id="{00000000-0008-0000-1800-0000A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3" name="Imagen 2966">
          <a:extLst>
            <a:ext uri="{FF2B5EF4-FFF2-40B4-BE49-F238E27FC236}">
              <a16:creationId xmlns:a16="http://schemas.microsoft.com/office/drawing/2014/main" id="{00000000-0008-0000-1800-0000A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4" name="Imagen 2967">
          <a:extLst>
            <a:ext uri="{FF2B5EF4-FFF2-40B4-BE49-F238E27FC236}">
              <a16:creationId xmlns:a16="http://schemas.microsoft.com/office/drawing/2014/main" id="{00000000-0008-0000-1800-0000A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5" name="Imagen 2968">
          <a:extLst>
            <a:ext uri="{FF2B5EF4-FFF2-40B4-BE49-F238E27FC236}">
              <a16:creationId xmlns:a16="http://schemas.microsoft.com/office/drawing/2014/main" id="{00000000-0008-0000-1800-0000A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6" name="Imagen 2969">
          <a:extLst>
            <a:ext uri="{FF2B5EF4-FFF2-40B4-BE49-F238E27FC236}">
              <a16:creationId xmlns:a16="http://schemas.microsoft.com/office/drawing/2014/main" id="{00000000-0008-0000-1800-0000A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7" name="Imagen 2970">
          <a:extLst>
            <a:ext uri="{FF2B5EF4-FFF2-40B4-BE49-F238E27FC236}">
              <a16:creationId xmlns:a16="http://schemas.microsoft.com/office/drawing/2014/main" id="{00000000-0008-0000-1800-0000A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8" name="Imagen 2971">
          <a:extLst>
            <a:ext uri="{FF2B5EF4-FFF2-40B4-BE49-F238E27FC236}">
              <a16:creationId xmlns:a16="http://schemas.microsoft.com/office/drawing/2014/main" id="{00000000-0008-0000-1800-0000A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89" name="Imagen 2972">
          <a:extLst>
            <a:ext uri="{FF2B5EF4-FFF2-40B4-BE49-F238E27FC236}">
              <a16:creationId xmlns:a16="http://schemas.microsoft.com/office/drawing/2014/main" id="{00000000-0008-0000-1800-0000A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0" name="Imagen 2973">
          <a:extLst>
            <a:ext uri="{FF2B5EF4-FFF2-40B4-BE49-F238E27FC236}">
              <a16:creationId xmlns:a16="http://schemas.microsoft.com/office/drawing/2014/main" id="{00000000-0008-0000-1800-0000A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1" name="Imagen 2974">
          <a:extLst>
            <a:ext uri="{FF2B5EF4-FFF2-40B4-BE49-F238E27FC236}">
              <a16:creationId xmlns:a16="http://schemas.microsoft.com/office/drawing/2014/main" id="{00000000-0008-0000-1800-0000A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2" name="Imagen 2975">
          <a:extLst>
            <a:ext uri="{FF2B5EF4-FFF2-40B4-BE49-F238E27FC236}">
              <a16:creationId xmlns:a16="http://schemas.microsoft.com/office/drawing/2014/main" id="{00000000-0008-0000-1800-0000B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3" name="Imagen 2976">
          <a:extLst>
            <a:ext uri="{FF2B5EF4-FFF2-40B4-BE49-F238E27FC236}">
              <a16:creationId xmlns:a16="http://schemas.microsoft.com/office/drawing/2014/main" id="{00000000-0008-0000-1800-0000B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4" name="Imagen 2977">
          <a:extLst>
            <a:ext uri="{FF2B5EF4-FFF2-40B4-BE49-F238E27FC236}">
              <a16:creationId xmlns:a16="http://schemas.microsoft.com/office/drawing/2014/main" id="{00000000-0008-0000-1800-0000B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5" name="Imagen 2978">
          <a:extLst>
            <a:ext uri="{FF2B5EF4-FFF2-40B4-BE49-F238E27FC236}">
              <a16:creationId xmlns:a16="http://schemas.microsoft.com/office/drawing/2014/main" id="{00000000-0008-0000-1800-0000B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6" name="Imagen 2979">
          <a:extLst>
            <a:ext uri="{FF2B5EF4-FFF2-40B4-BE49-F238E27FC236}">
              <a16:creationId xmlns:a16="http://schemas.microsoft.com/office/drawing/2014/main" id="{00000000-0008-0000-1800-0000B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7" name="Imagen 2980">
          <a:extLst>
            <a:ext uri="{FF2B5EF4-FFF2-40B4-BE49-F238E27FC236}">
              <a16:creationId xmlns:a16="http://schemas.microsoft.com/office/drawing/2014/main" id="{00000000-0008-0000-1800-0000B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8" name="Imagen 2981">
          <a:extLst>
            <a:ext uri="{FF2B5EF4-FFF2-40B4-BE49-F238E27FC236}">
              <a16:creationId xmlns:a16="http://schemas.microsoft.com/office/drawing/2014/main" id="{00000000-0008-0000-1800-0000B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2999" name="Imagen 2982">
          <a:extLst>
            <a:ext uri="{FF2B5EF4-FFF2-40B4-BE49-F238E27FC236}">
              <a16:creationId xmlns:a16="http://schemas.microsoft.com/office/drawing/2014/main" id="{00000000-0008-0000-1800-0000B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0" name="Imagen 2983">
          <a:extLst>
            <a:ext uri="{FF2B5EF4-FFF2-40B4-BE49-F238E27FC236}">
              <a16:creationId xmlns:a16="http://schemas.microsoft.com/office/drawing/2014/main" id="{00000000-0008-0000-1800-0000B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1" name="Imagen 2984">
          <a:extLst>
            <a:ext uri="{FF2B5EF4-FFF2-40B4-BE49-F238E27FC236}">
              <a16:creationId xmlns:a16="http://schemas.microsoft.com/office/drawing/2014/main" id="{00000000-0008-0000-1800-0000B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2" name="Imagen 2985">
          <a:extLst>
            <a:ext uri="{FF2B5EF4-FFF2-40B4-BE49-F238E27FC236}">
              <a16:creationId xmlns:a16="http://schemas.microsoft.com/office/drawing/2014/main" id="{00000000-0008-0000-1800-0000B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3" name="Imagen 2986">
          <a:extLst>
            <a:ext uri="{FF2B5EF4-FFF2-40B4-BE49-F238E27FC236}">
              <a16:creationId xmlns:a16="http://schemas.microsoft.com/office/drawing/2014/main" id="{00000000-0008-0000-1800-0000B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4" name="Imagen 2987">
          <a:extLst>
            <a:ext uri="{FF2B5EF4-FFF2-40B4-BE49-F238E27FC236}">
              <a16:creationId xmlns:a16="http://schemas.microsoft.com/office/drawing/2014/main" id="{00000000-0008-0000-1800-0000B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5" name="Imagen 2988">
          <a:extLst>
            <a:ext uri="{FF2B5EF4-FFF2-40B4-BE49-F238E27FC236}">
              <a16:creationId xmlns:a16="http://schemas.microsoft.com/office/drawing/2014/main" id="{00000000-0008-0000-1800-0000B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6" name="Imagen 2989">
          <a:extLst>
            <a:ext uri="{FF2B5EF4-FFF2-40B4-BE49-F238E27FC236}">
              <a16:creationId xmlns:a16="http://schemas.microsoft.com/office/drawing/2014/main" id="{00000000-0008-0000-1800-0000B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7" name="Imagen 2990">
          <a:extLst>
            <a:ext uri="{FF2B5EF4-FFF2-40B4-BE49-F238E27FC236}">
              <a16:creationId xmlns:a16="http://schemas.microsoft.com/office/drawing/2014/main" id="{00000000-0008-0000-1800-0000B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8" name="Imagen 2991">
          <a:extLst>
            <a:ext uri="{FF2B5EF4-FFF2-40B4-BE49-F238E27FC236}">
              <a16:creationId xmlns:a16="http://schemas.microsoft.com/office/drawing/2014/main" id="{00000000-0008-0000-1800-0000C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09" name="Imagen 2992">
          <a:extLst>
            <a:ext uri="{FF2B5EF4-FFF2-40B4-BE49-F238E27FC236}">
              <a16:creationId xmlns:a16="http://schemas.microsoft.com/office/drawing/2014/main" id="{00000000-0008-0000-1800-0000C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0" name="Imagen 2993">
          <a:extLst>
            <a:ext uri="{FF2B5EF4-FFF2-40B4-BE49-F238E27FC236}">
              <a16:creationId xmlns:a16="http://schemas.microsoft.com/office/drawing/2014/main" id="{00000000-0008-0000-1800-0000C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1" name="Imagen 2994">
          <a:extLst>
            <a:ext uri="{FF2B5EF4-FFF2-40B4-BE49-F238E27FC236}">
              <a16:creationId xmlns:a16="http://schemas.microsoft.com/office/drawing/2014/main" id="{00000000-0008-0000-1800-0000C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2" name="Imagen 2995">
          <a:extLst>
            <a:ext uri="{FF2B5EF4-FFF2-40B4-BE49-F238E27FC236}">
              <a16:creationId xmlns:a16="http://schemas.microsoft.com/office/drawing/2014/main" id="{00000000-0008-0000-1800-0000C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3" name="Imagen 2996">
          <a:extLst>
            <a:ext uri="{FF2B5EF4-FFF2-40B4-BE49-F238E27FC236}">
              <a16:creationId xmlns:a16="http://schemas.microsoft.com/office/drawing/2014/main" id="{00000000-0008-0000-1800-0000C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4" name="Imagen 2997">
          <a:extLst>
            <a:ext uri="{FF2B5EF4-FFF2-40B4-BE49-F238E27FC236}">
              <a16:creationId xmlns:a16="http://schemas.microsoft.com/office/drawing/2014/main" id="{00000000-0008-0000-1800-0000C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5" name="Imagen 2998">
          <a:extLst>
            <a:ext uri="{FF2B5EF4-FFF2-40B4-BE49-F238E27FC236}">
              <a16:creationId xmlns:a16="http://schemas.microsoft.com/office/drawing/2014/main" id="{00000000-0008-0000-1800-0000C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6" name="Imagen 2999">
          <a:extLst>
            <a:ext uri="{FF2B5EF4-FFF2-40B4-BE49-F238E27FC236}">
              <a16:creationId xmlns:a16="http://schemas.microsoft.com/office/drawing/2014/main" id="{00000000-0008-0000-1800-0000C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7" name="Imagen 3000">
          <a:extLst>
            <a:ext uri="{FF2B5EF4-FFF2-40B4-BE49-F238E27FC236}">
              <a16:creationId xmlns:a16="http://schemas.microsoft.com/office/drawing/2014/main" id="{00000000-0008-0000-1800-0000C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8" name="Imagen 3001">
          <a:extLst>
            <a:ext uri="{FF2B5EF4-FFF2-40B4-BE49-F238E27FC236}">
              <a16:creationId xmlns:a16="http://schemas.microsoft.com/office/drawing/2014/main" id="{00000000-0008-0000-1800-0000C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19" name="Imagen 3002">
          <a:extLst>
            <a:ext uri="{FF2B5EF4-FFF2-40B4-BE49-F238E27FC236}">
              <a16:creationId xmlns:a16="http://schemas.microsoft.com/office/drawing/2014/main" id="{00000000-0008-0000-1800-0000C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0" name="Imagen 3003">
          <a:extLst>
            <a:ext uri="{FF2B5EF4-FFF2-40B4-BE49-F238E27FC236}">
              <a16:creationId xmlns:a16="http://schemas.microsoft.com/office/drawing/2014/main" id="{00000000-0008-0000-1800-0000C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1" name="Imagen 3004">
          <a:extLst>
            <a:ext uri="{FF2B5EF4-FFF2-40B4-BE49-F238E27FC236}">
              <a16:creationId xmlns:a16="http://schemas.microsoft.com/office/drawing/2014/main" id="{00000000-0008-0000-1800-0000C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2" name="Imagen 3005">
          <a:extLst>
            <a:ext uri="{FF2B5EF4-FFF2-40B4-BE49-F238E27FC236}">
              <a16:creationId xmlns:a16="http://schemas.microsoft.com/office/drawing/2014/main" id="{00000000-0008-0000-1800-0000C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3" name="Imagen 3006">
          <a:extLst>
            <a:ext uri="{FF2B5EF4-FFF2-40B4-BE49-F238E27FC236}">
              <a16:creationId xmlns:a16="http://schemas.microsoft.com/office/drawing/2014/main" id="{00000000-0008-0000-1800-0000C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4" name="Imagen 3007">
          <a:extLst>
            <a:ext uri="{FF2B5EF4-FFF2-40B4-BE49-F238E27FC236}">
              <a16:creationId xmlns:a16="http://schemas.microsoft.com/office/drawing/2014/main" id="{00000000-0008-0000-1800-0000D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5" name="Imagen 3008">
          <a:extLst>
            <a:ext uri="{FF2B5EF4-FFF2-40B4-BE49-F238E27FC236}">
              <a16:creationId xmlns:a16="http://schemas.microsoft.com/office/drawing/2014/main" id="{00000000-0008-0000-1800-0000D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6" name="Imagen 3009">
          <a:extLst>
            <a:ext uri="{FF2B5EF4-FFF2-40B4-BE49-F238E27FC236}">
              <a16:creationId xmlns:a16="http://schemas.microsoft.com/office/drawing/2014/main" id="{00000000-0008-0000-1800-0000D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7" name="Imagen 3010">
          <a:extLst>
            <a:ext uri="{FF2B5EF4-FFF2-40B4-BE49-F238E27FC236}">
              <a16:creationId xmlns:a16="http://schemas.microsoft.com/office/drawing/2014/main" id="{00000000-0008-0000-1800-0000D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8" name="Imagen 3011">
          <a:extLst>
            <a:ext uri="{FF2B5EF4-FFF2-40B4-BE49-F238E27FC236}">
              <a16:creationId xmlns:a16="http://schemas.microsoft.com/office/drawing/2014/main" id="{00000000-0008-0000-1800-0000D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29" name="Imagen 3012">
          <a:extLst>
            <a:ext uri="{FF2B5EF4-FFF2-40B4-BE49-F238E27FC236}">
              <a16:creationId xmlns:a16="http://schemas.microsoft.com/office/drawing/2014/main" id="{00000000-0008-0000-1800-0000D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0" name="Imagen 3013">
          <a:extLst>
            <a:ext uri="{FF2B5EF4-FFF2-40B4-BE49-F238E27FC236}">
              <a16:creationId xmlns:a16="http://schemas.microsoft.com/office/drawing/2014/main" id="{00000000-0008-0000-1800-0000D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1" name="Imagen 3014">
          <a:extLst>
            <a:ext uri="{FF2B5EF4-FFF2-40B4-BE49-F238E27FC236}">
              <a16:creationId xmlns:a16="http://schemas.microsoft.com/office/drawing/2014/main" id="{00000000-0008-0000-1800-0000D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2" name="Imagen 3015">
          <a:extLst>
            <a:ext uri="{FF2B5EF4-FFF2-40B4-BE49-F238E27FC236}">
              <a16:creationId xmlns:a16="http://schemas.microsoft.com/office/drawing/2014/main" id="{00000000-0008-0000-1800-0000D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3" name="Imagen 3016">
          <a:extLst>
            <a:ext uri="{FF2B5EF4-FFF2-40B4-BE49-F238E27FC236}">
              <a16:creationId xmlns:a16="http://schemas.microsoft.com/office/drawing/2014/main" id="{00000000-0008-0000-1800-0000D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4" name="Imagen 3017">
          <a:extLst>
            <a:ext uri="{FF2B5EF4-FFF2-40B4-BE49-F238E27FC236}">
              <a16:creationId xmlns:a16="http://schemas.microsoft.com/office/drawing/2014/main" id="{00000000-0008-0000-1800-0000D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5" name="Imagen 3018">
          <a:extLst>
            <a:ext uri="{FF2B5EF4-FFF2-40B4-BE49-F238E27FC236}">
              <a16:creationId xmlns:a16="http://schemas.microsoft.com/office/drawing/2014/main" id="{00000000-0008-0000-1800-0000D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6" name="Imagen 3019">
          <a:extLst>
            <a:ext uri="{FF2B5EF4-FFF2-40B4-BE49-F238E27FC236}">
              <a16:creationId xmlns:a16="http://schemas.microsoft.com/office/drawing/2014/main" id="{00000000-0008-0000-1800-0000D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7" name="Imagen 3020">
          <a:extLst>
            <a:ext uri="{FF2B5EF4-FFF2-40B4-BE49-F238E27FC236}">
              <a16:creationId xmlns:a16="http://schemas.microsoft.com/office/drawing/2014/main" id="{00000000-0008-0000-1800-0000D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8" name="Imagen 3021">
          <a:extLst>
            <a:ext uri="{FF2B5EF4-FFF2-40B4-BE49-F238E27FC236}">
              <a16:creationId xmlns:a16="http://schemas.microsoft.com/office/drawing/2014/main" id="{00000000-0008-0000-1800-0000D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39" name="Imagen 3022">
          <a:extLst>
            <a:ext uri="{FF2B5EF4-FFF2-40B4-BE49-F238E27FC236}">
              <a16:creationId xmlns:a16="http://schemas.microsoft.com/office/drawing/2014/main" id="{00000000-0008-0000-1800-0000D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0" name="Imagen 3023">
          <a:extLst>
            <a:ext uri="{FF2B5EF4-FFF2-40B4-BE49-F238E27FC236}">
              <a16:creationId xmlns:a16="http://schemas.microsoft.com/office/drawing/2014/main" id="{00000000-0008-0000-1800-0000E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1" name="Imagen 3024">
          <a:extLst>
            <a:ext uri="{FF2B5EF4-FFF2-40B4-BE49-F238E27FC236}">
              <a16:creationId xmlns:a16="http://schemas.microsoft.com/office/drawing/2014/main" id="{00000000-0008-0000-1800-0000E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2" name="Imagen 3025">
          <a:extLst>
            <a:ext uri="{FF2B5EF4-FFF2-40B4-BE49-F238E27FC236}">
              <a16:creationId xmlns:a16="http://schemas.microsoft.com/office/drawing/2014/main" id="{00000000-0008-0000-1800-0000E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3" name="Imagen 3026">
          <a:extLst>
            <a:ext uri="{FF2B5EF4-FFF2-40B4-BE49-F238E27FC236}">
              <a16:creationId xmlns:a16="http://schemas.microsoft.com/office/drawing/2014/main" id="{00000000-0008-0000-1800-0000E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4" name="Imagen 3027">
          <a:extLst>
            <a:ext uri="{FF2B5EF4-FFF2-40B4-BE49-F238E27FC236}">
              <a16:creationId xmlns:a16="http://schemas.microsoft.com/office/drawing/2014/main" id="{00000000-0008-0000-1800-0000E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5" name="Imagen 3028">
          <a:extLst>
            <a:ext uri="{FF2B5EF4-FFF2-40B4-BE49-F238E27FC236}">
              <a16:creationId xmlns:a16="http://schemas.microsoft.com/office/drawing/2014/main" id="{00000000-0008-0000-1800-0000E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6" name="Imagen 3029">
          <a:extLst>
            <a:ext uri="{FF2B5EF4-FFF2-40B4-BE49-F238E27FC236}">
              <a16:creationId xmlns:a16="http://schemas.microsoft.com/office/drawing/2014/main" id="{00000000-0008-0000-1800-0000E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7" name="Imagen 3030">
          <a:extLst>
            <a:ext uri="{FF2B5EF4-FFF2-40B4-BE49-F238E27FC236}">
              <a16:creationId xmlns:a16="http://schemas.microsoft.com/office/drawing/2014/main" id="{00000000-0008-0000-1800-0000E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8" name="Imagen 3031">
          <a:extLst>
            <a:ext uri="{FF2B5EF4-FFF2-40B4-BE49-F238E27FC236}">
              <a16:creationId xmlns:a16="http://schemas.microsoft.com/office/drawing/2014/main" id="{00000000-0008-0000-1800-0000E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49" name="Imagen 3032">
          <a:extLst>
            <a:ext uri="{FF2B5EF4-FFF2-40B4-BE49-F238E27FC236}">
              <a16:creationId xmlns:a16="http://schemas.microsoft.com/office/drawing/2014/main" id="{00000000-0008-0000-1800-0000E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0" name="Imagen 3033">
          <a:extLst>
            <a:ext uri="{FF2B5EF4-FFF2-40B4-BE49-F238E27FC236}">
              <a16:creationId xmlns:a16="http://schemas.microsoft.com/office/drawing/2014/main" id="{00000000-0008-0000-1800-0000E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1" name="Imagen 3034">
          <a:extLst>
            <a:ext uri="{FF2B5EF4-FFF2-40B4-BE49-F238E27FC236}">
              <a16:creationId xmlns:a16="http://schemas.microsoft.com/office/drawing/2014/main" id="{00000000-0008-0000-1800-0000E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2" name="Imagen 3035">
          <a:extLst>
            <a:ext uri="{FF2B5EF4-FFF2-40B4-BE49-F238E27FC236}">
              <a16:creationId xmlns:a16="http://schemas.microsoft.com/office/drawing/2014/main" id="{00000000-0008-0000-1800-0000E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3" name="Imagen 3036">
          <a:extLst>
            <a:ext uri="{FF2B5EF4-FFF2-40B4-BE49-F238E27FC236}">
              <a16:creationId xmlns:a16="http://schemas.microsoft.com/office/drawing/2014/main" id="{00000000-0008-0000-1800-0000E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4" name="Imagen 3037">
          <a:extLst>
            <a:ext uri="{FF2B5EF4-FFF2-40B4-BE49-F238E27FC236}">
              <a16:creationId xmlns:a16="http://schemas.microsoft.com/office/drawing/2014/main" id="{00000000-0008-0000-1800-0000E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5" name="Imagen 3038">
          <a:extLst>
            <a:ext uri="{FF2B5EF4-FFF2-40B4-BE49-F238E27FC236}">
              <a16:creationId xmlns:a16="http://schemas.microsoft.com/office/drawing/2014/main" id="{00000000-0008-0000-1800-0000E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6" name="Imagen 3039">
          <a:extLst>
            <a:ext uri="{FF2B5EF4-FFF2-40B4-BE49-F238E27FC236}">
              <a16:creationId xmlns:a16="http://schemas.microsoft.com/office/drawing/2014/main" id="{00000000-0008-0000-1800-0000F0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7" name="Imagen 3040">
          <a:extLst>
            <a:ext uri="{FF2B5EF4-FFF2-40B4-BE49-F238E27FC236}">
              <a16:creationId xmlns:a16="http://schemas.microsoft.com/office/drawing/2014/main" id="{00000000-0008-0000-1800-0000F1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8" name="Imagen 3041">
          <a:extLst>
            <a:ext uri="{FF2B5EF4-FFF2-40B4-BE49-F238E27FC236}">
              <a16:creationId xmlns:a16="http://schemas.microsoft.com/office/drawing/2014/main" id="{00000000-0008-0000-1800-0000F2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59" name="Imagen 3042">
          <a:extLst>
            <a:ext uri="{FF2B5EF4-FFF2-40B4-BE49-F238E27FC236}">
              <a16:creationId xmlns:a16="http://schemas.microsoft.com/office/drawing/2014/main" id="{00000000-0008-0000-1800-0000F3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0" name="Imagen 3043">
          <a:extLst>
            <a:ext uri="{FF2B5EF4-FFF2-40B4-BE49-F238E27FC236}">
              <a16:creationId xmlns:a16="http://schemas.microsoft.com/office/drawing/2014/main" id="{00000000-0008-0000-1800-0000F4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1" name="Imagen 3044">
          <a:extLst>
            <a:ext uri="{FF2B5EF4-FFF2-40B4-BE49-F238E27FC236}">
              <a16:creationId xmlns:a16="http://schemas.microsoft.com/office/drawing/2014/main" id="{00000000-0008-0000-1800-0000F5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2" name="Imagen 3045">
          <a:extLst>
            <a:ext uri="{FF2B5EF4-FFF2-40B4-BE49-F238E27FC236}">
              <a16:creationId xmlns:a16="http://schemas.microsoft.com/office/drawing/2014/main" id="{00000000-0008-0000-1800-0000F6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3" name="Imagen 3046">
          <a:extLst>
            <a:ext uri="{FF2B5EF4-FFF2-40B4-BE49-F238E27FC236}">
              <a16:creationId xmlns:a16="http://schemas.microsoft.com/office/drawing/2014/main" id="{00000000-0008-0000-1800-0000F7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4" name="Imagen 3047">
          <a:extLst>
            <a:ext uri="{FF2B5EF4-FFF2-40B4-BE49-F238E27FC236}">
              <a16:creationId xmlns:a16="http://schemas.microsoft.com/office/drawing/2014/main" id="{00000000-0008-0000-1800-0000F8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5" name="Imagen 3048">
          <a:extLst>
            <a:ext uri="{FF2B5EF4-FFF2-40B4-BE49-F238E27FC236}">
              <a16:creationId xmlns:a16="http://schemas.microsoft.com/office/drawing/2014/main" id="{00000000-0008-0000-1800-0000F9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6" name="Imagen 3049">
          <a:extLst>
            <a:ext uri="{FF2B5EF4-FFF2-40B4-BE49-F238E27FC236}">
              <a16:creationId xmlns:a16="http://schemas.microsoft.com/office/drawing/2014/main" id="{00000000-0008-0000-1800-0000FA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7" name="Imagen 3050">
          <a:extLst>
            <a:ext uri="{FF2B5EF4-FFF2-40B4-BE49-F238E27FC236}">
              <a16:creationId xmlns:a16="http://schemas.microsoft.com/office/drawing/2014/main" id="{00000000-0008-0000-1800-0000FB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8" name="Imagen 3051">
          <a:extLst>
            <a:ext uri="{FF2B5EF4-FFF2-40B4-BE49-F238E27FC236}">
              <a16:creationId xmlns:a16="http://schemas.microsoft.com/office/drawing/2014/main" id="{00000000-0008-0000-1800-0000FC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69" name="Imagen 3052">
          <a:extLst>
            <a:ext uri="{FF2B5EF4-FFF2-40B4-BE49-F238E27FC236}">
              <a16:creationId xmlns:a16="http://schemas.microsoft.com/office/drawing/2014/main" id="{00000000-0008-0000-1800-0000FD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0" name="Imagen 3053">
          <a:extLst>
            <a:ext uri="{FF2B5EF4-FFF2-40B4-BE49-F238E27FC236}">
              <a16:creationId xmlns:a16="http://schemas.microsoft.com/office/drawing/2014/main" id="{00000000-0008-0000-1800-0000FE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1" name="Imagen 3054">
          <a:extLst>
            <a:ext uri="{FF2B5EF4-FFF2-40B4-BE49-F238E27FC236}">
              <a16:creationId xmlns:a16="http://schemas.microsoft.com/office/drawing/2014/main" id="{00000000-0008-0000-1800-0000FF0B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2" name="Imagen 3055">
          <a:extLst>
            <a:ext uri="{FF2B5EF4-FFF2-40B4-BE49-F238E27FC236}">
              <a16:creationId xmlns:a16="http://schemas.microsoft.com/office/drawing/2014/main" id="{00000000-0008-0000-1800-00000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3" name="Imagen 3056">
          <a:extLst>
            <a:ext uri="{FF2B5EF4-FFF2-40B4-BE49-F238E27FC236}">
              <a16:creationId xmlns:a16="http://schemas.microsoft.com/office/drawing/2014/main" id="{00000000-0008-0000-1800-00000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4" name="Imagen 3057">
          <a:extLst>
            <a:ext uri="{FF2B5EF4-FFF2-40B4-BE49-F238E27FC236}">
              <a16:creationId xmlns:a16="http://schemas.microsoft.com/office/drawing/2014/main" id="{00000000-0008-0000-1800-00000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5" name="Imagen 3058">
          <a:extLst>
            <a:ext uri="{FF2B5EF4-FFF2-40B4-BE49-F238E27FC236}">
              <a16:creationId xmlns:a16="http://schemas.microsoft.com/office/drawing/2014/main" id="{00000000-0008-0000-1800-00000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6" name="Imagen 3059">
          <a:extLst>
            <a:ext uri="{FF2B5EF4-FFF2-40B4-BE49-F238E27FC236}">
              <a16:creationId xmlns:a16="http://schemas.microsoft.com/office/drawing/2014/main" id="{00000000-0008-0000-1800-00000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7" name="Imagen 3060">
          <a:extLst>
            <a:ext uri="{FF2B5EF4-FFF2-40B4-BE49-F238E27FC236}">
              <a16:creationId xmlns:a16="http://schemas.microsoft.com/office/drawing/2014/main" id="{00000000-0008-0000-1800-00000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8" name="Imagen 3061">
          <a:extLst>
            <a:ext uri="{FF2B5EF4-FFF2-40B4-BE49-F238E27FC236}">
              <a16:creationId xmlns:a16="http://schemas.microsoft.com/office/drawing/2014/main" id="{00000000-0008-0000-1800-00000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79" name="Imagen 3062">
          <a:extLst>
            <a:ext uri="{FF2B5EF4-FFF2-40B4-BE49-F238E27FC236}">
              <a16:creationId xmlns:a16="http://schemas.microsoft.com/office/drawing/2014/main" id="{00000000-0008-0000-1800-00000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0" name="Imagen 3063">
          <a:extLst>
            <a:ext uri="{FF2B5EF4-FFF2-40B4-BE49-F238E27FC236}">
              <a16:creationId xmlns:a16="http://schemas.microsoft.com/office/drawing/2014/main" id="{00000000-0008-0000-1800-00000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1" name="Imagen 3064">
          <a:extLst>
            <a:ext uri="{FF2B5EF4-FFF2-40B4-BE49-F238E27FC236}">
              <a16:creationId xmlns:a16="http://schemas.microsoft.com/office/drawing/2014/main" id="{00000000-0008-0000-1800-00000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2" name="Imagen 3065">
          <a:extLst>
            <a:ext uri="{FF2B5EF4-FFF2-40B4-BE49-F238E27FC236}">
              <a16:creationId xmlns:a16="http://schemas.microsoft.com/office/drawing/2014/main" id="{00000000-0008-0000-1800-00000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3" name="Imagen 3066">
          <a:extLst>
            <a:ext uri="{FF2B5EF4-FFF2-40B4-BE49-F238E27FC236}">
              <a16:creationId xmlns:a16="http://schemas.microsoft.com/office/drawing/2014/main" id="{00000000-0008-0000-1800-00000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4" name="Imagen 3067">
          <a:extLst>
            <a:ext uri="{FF2B5EF4-FFF2-40B4-BE49-F238E27FC236}">
              <a16:creationId xmlns:a16="http://schemas.microsoft.com/office/drawing/2014/main" id="{00000000-0008-0000-1800-00000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5" name="Imagen 3068">
          <a:extLst>
            <a:ext uri="{FF2B5EF4-FFF2-40B4-BE49-F238E27FC236}">
              <a16:creationId xmlns:a16="http://schemas.microsoft.com/office/drawing/2014/main" id="{00000000-0008-0000-1800-00000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6" name="Imagen 3069">
          <a:extLst>
            <a:ext uri="{FF2B5EF4-FFF2-40B4-BE49-F238E27FC236}">
              <a16:creationId xmlns:a16="http://schemas.microsoft.com/office/drawing/2014/main" id="{00000000-0008-0000-1800-00000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7" name="Imagen 3070">
          <a:extLst>
            <a:ext uri="{FF2B5EF4-FFF2-40B4-BE49-F238E27FC236}">
              <a16:creationId xmlns:a16="http://schemas.microsoft.com/office/drawing/2014/main" id="{00000000-0008-0000-1800-00000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8" name="Imagen 3071">
          <a:extLst>
            <a:ext uri="{FF2B5EF4-FFF2-40B4-BE49-F238E27FC236}">
              <a16:creationId xmlns:a16="http://schemas.microsoft.com/office/drawing/2014/main" id="{00000000-0008-0000-1800-00001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89" name="Imagen 3072">
          <a:extLst>
            <a:ext uri="{FF2B5EF4-FFF2-40B4-BE49-F238E27FC236}">
              <a16:creationId xmlns:a16="http://schemas.microsoft.com/office/drawing/2014/main" id="{00000000-0008-0000-1800-00001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0" name="Imagen 3073">
          <a:extLst>
            <a:ext uri="{FF2B5EF4-FFF2-40B4-BE49-F238E27FC236}">
              <a16:creationId xmlns:a16="http://schemas.microsoft.com/office/drawing/2014/main" id="{00000000-0008-0000-1800-00001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1" name="Imagen 3074">
          <a:extLst>
            <a:ext uri="{FF2B5EF4-FFF2-40B4-BE49-F238E27FC236}">
              <a16:creationId xmlns:a16="http://schemas.microsoft.com/office/drawing/2014/main" id="{00000000-0008-0000-1800-00001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2" name="Imagen 3075">
          <a:extLst>
            <a:ext uri="{FF2B5EF4-FFF2-40B4-BE49-F238E27FC236}">
              <a16:creationId xmlns:a16="http://schemas.microsoft.com/office/drawing/2014/main" id="{00000000-0008-0000-1800-00001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3" name="Imagen 3076">
          <a:extLst>
            <a:ext uri="{FF2B5EF4-FFF2-40B4-BE49-F238E27FC236}">
              <a16:creationId xmlns:a16="http://schemas.microsoft.com/office/drawing/2014/main" id="{00000000-0008-0000-1800-00001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4" name="Imagen 3077">
          <a:extLst>
            <a:ext uri="{FF2B5EF4-FFF2-40B4-BE49-F238E27FC236}">
              <a16:creationId xmlns:a16="http://schemas.microsoft.com/office/drawing/2014/main" id="{00000000-0008-0000-1800-00001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5" name="Imagen 3078">
          <a:extLst>
            <a:ext uri="{FF2B5EF4-FFF2-40B4-BE49-F238E27FC236}">
              <a16:creationId xmlns:a16="http://schemas.microsoft.com/office/drawing/2014/main" id="{00000000-0008-0000-1800-00001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6" name="Imagen 3079">
          <a:extLst>
            <a:ext uri="{FF2B5EF4-FFF2-40B4-BE49-F238E27FC236}">
              <a16:creationId xmlns:a16="http://schemas.microsoft.com/office/drawing/2014/main" id="{00000000-0008-0000-1800-00001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7" name="Imagen 3080">
          <a:extLst>
            <a:ext uri="{FF2B5EF4-FFF2-40B4-BE49-F238E27FC236}">
              <a16:creationId xmlns:a16="http://schemas.microsoft.com/office/drawing/2014/main" id="{00000000-0008-0000-1800-00001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8" name="Imagen 3081">
          <a:extLst>
            <a:ext uri="{FF2B5EF4-FFF2-40B4-BE49-F238E27FC236}">
              <a16:creationId xmlns:a16="http://schemas.microsoft.com/office/drawing/2014/main" id="{00000000-0008-0000-1800-00001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099" name="Imagen 3082">
          <a:extLst>
            <a:ext uri="{FF2B5EF4-FFF2-40B4-BE49-F238E27FC236}">
              <a16:creationId xmlns:a16="http://schemas.microsoft.com/office/drawing/2014/main" id="{00000000-0008-0000-1800-00001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0" name="Imagen 3083">
          <a:extLst>
            <a:ext uri="{FF2B5EF4-FFF2-40B4-BE49-F238E27FC236}">
              <a16:creationId xmlns:a16="http://schemas.microsoft.com/office/drawing/2014/main" id="{00000000-0008-0000-1800-00001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1" name="Imagen 3084">
          <a:extLst>
            <a:ext uri="{FF2B5EF4-FFF2-40B4-BE49-F238E27FC236}">
              <a16:creationId xmlns:a16="http://schemas.microsoft.com/office/drawing/2014/main" id="{00000000-0008-0000-1800-00001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2" name="Imagen 3085">
          <a:extLst>
            <a:ext uri="{FF2B5EF4-FFF2-40B4-BE49-F238E27FC236}">
              <a16:creationId xmlns:a16="http://schemas.microsoft.com/office/drawing/2014/main" id="{00000000-0008-0000-1800-00001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3" name="Imagen 3086">
          <a:extLst>
            <a:ext uri="{FF2B5EF4-FFF2-40B4-BE49-F238E27FC236}">
              <a16:creationId xmlns:a16="http://schemas.microsoft.com/office/drawing/2014/main" id="{00000000-0008-0000-1800-00001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4" name="Imagen 3087">
          <a:extLst>
            <a:ext uri="{FF2B5EF4-FFF2-40B4-BE49-F238E27FC236}">
              <a16:creationId xmlns:a16="http://schemas.microsoft.com/office/drawing/2014/main" id="{00000000-0008-0000-1800-00002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5" name="Imagen 3088">
          <a:extLst>
            <a:ext uri="{FF2B5EF4-FFF2-40B4-BE49-F238E27FC236}">
              <a16:creationId xmlns:a16="http://schemas.microsoft.com/office/drawing/2014/main" id="{00000000-0008-0000-1800-00002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6" name="Imagen 3089">
          <a:extLst>
            <a:ext uri="{FF2B5EF4-FFF2-40B4-BE49-F238E27FC236}">
              <a16:creationId xmlns:a16="http://schemas.microsoft.com/office/drawing/2014/main" id="{00000000-0008-0000-1800-00002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7" name="Imagen 3090">
          <a:extLst>
            <a:ext uri="{FF2B5EF4-FFF2-40B4-BE49-F238E27FC236}">
              <a16:creationId xmlns:a16="http://schemas.microsoft.com/office/drawing/2014/main" id="{00000000-0008-0000-1800-00002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8" name="Imagen 3091">
          <a:extLst>
            <a:ext uri="{FF2B5EF4-FFF2-40B4-BE49-F238E27FC236}">
              <a16:creationId xmlns:a16="http://schemas.microsoft.com/office/drawing/2014/main" id="{00000000-0008-0000-1800-00002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09" name="Imagen 3092">
          <a:extLst>
            <a:ext uri="{FF2B5EF4-FFF2-40B4-BE49-F238E27FC236}">
              <a16:creationId xmlns:a16="http://schemas.microsoft.com/office/drawing/2014/main" id="{00000000-0008-0000-1800-00002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0" name="Imagen 3093">
          <a:extLst>
            <a:ext uri="{FF2B5EF4-FFF2-40B4-BE49-F238E27FC236}">
              <a16:creationId xmlns:a16="http://schemas.microsoft.com/office/drawing/2014/main" id="{00000000-0008-0000-1800-00002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1" name="Imagen 3094">
          <a:extLst>
            <a:ext uri="{FF2B5EF4-FFF2-40B4-BE49-F238E27FC236}">
              <a16:creationId xmlns:a16="http://schemas.microsoft.com/office/drawing/2014/main" id="{00000000-0008-0000-1800-00002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2" name="Imagen 3095">
          <a:extLst>
            <a:ext uri="{FF2B5EF4-FFF2-40B4-BE49-F238E27FC236}">
              <a16:creationId xmlns:a16="http://schemas.microsoft.com/office/drawing/2014/main" id="{00000000-0008-0000-1800-00002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3" name="Imagen 3096">
          <a:extLst>
            <a:ext uri="{FF2B5EF4-FFF2-40B4-BE49-F238E27FC236}">
              <a16:creationId xmlns:a16="http://schemas.microsoft.com/office/drawing/2014/main" id="{00000000-0008-0000-1800-00002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4" name="Imagen 3097">
          <a:extLst>
            <a:ext uri="{FF2B5EF4-FFF2-40B4-BE49-F238E27FC236}">
              <a16:creationId xmlns:a16="http://schemas.microsoft.com/office/drawing/2014/main" id="{00000000-0008-0000-1800-00002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5" name="Imagen 3098">
          <a:extLst>
            <a:ext uri="{FF2B5EF4-FFF2-40B4-BE49-F238E27FC236}">
              <a16:creationId xmlns:a16="http://schemas.microsoft.com/office/drawing/2014/main" id="{00000000-0008-0000-1800-00002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6" name="Imagen 3099">
          <a:extLst>
            <a:ext uri="{FF2B5EF4-FFF2-40B4-BE49-F238E27FC236}">
              <a16:creationId xmlns:a16="http://schemas.microsoft.com/office/drawing/2014/main" id="{00000000-0008-0000-1800-00002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7" name="Imagen 3100">
          <a:extLst>
            <a:ext uri="{FF2B5EF4-FFF2-40B4-BE49-F238E27FC236}">
              <a16:creationId xmlns:a16="http://schemas.microsoft.com/office/drawing/2014/main" id="{00000000-0008-0000-1800-00002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8" name="Imagen 3101">
          <a:extLst>
            <a:ext uri="{FF2B5EF4-FFF2-40B4-BE49-F238E27FC236}">
              <a16:creationId xmlns:a16="http://schemas.microsoft.com/office/drawing/2014/main" id="{00000000-0008-0000-1800-00002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19" name="Imagen 3102">
          <a:extLst>
            <a:ext uri="{FF2B5EF4-FFF2-40B4-BE49-F238E27FC236}">
              <a16:creationId xmlns:a16="http://schemas.microsoft.com/office/drawing/2014/main" id="{00000000-0008-0000-1800-00002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0" name="Imagen 3103">
          <a:extLst>
            <a:ext uri="{FF2B5EF4-FFF2-40B4-BE49-F238E27FC236}">
              <a16:creationId xmlns:a16="http://schemas.microsoft.com/office/drawing/2014/main" id="{00000000-0008-0000-1800-00003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1" name="Imagen 3104">
          <a:extLst>
            <a:ext uri="{FF2B5EF4-FFF2-40B4-BE49-F238E27FC236}">
              <a16:creationId xmlns:a16="http://schemas.microsoft.com/office/drawing/2014/main" id="{00000000-0008-0000-1800-00003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2" name="Imagen 3105">
          <a:extLst>
            <a:ext uri="{FF2B5EF4-FFF2-40B4-BE49-F238E27FC236}">
              <a16:creationId xmlns:a16="http://schemas.microsoft.com/office/drawing/2014/main" id="{00000000-0008-0000-1800-00003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3" name="Imagen 3106">
          <a:extLst>
            <a:ext uri="{FF2B5EF4-FFF2-40B4-BE49-F238E27FC236}">
              <a16:creationId xmlns:a16="http://schemas.microsoft.com/office/drawing/2014/main" id="{00000000-0008-0000-1800-00003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4" name="Imagen 3107">
          <a:extLst>
            <a:ext uri="{FF2B5EF4-FFF2-40B4-BE49-F238E27FC236}">
              <a16:creationId xmlns:a16="http://schemas.microsoft.com/office/drawing/2014/main" id="{00000000-0008-0000-1800-00003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5" name="Imagen 3108">
          <a:extLst>
            <a:ext uri="{FF2B5EF4-FFF2-40B4-BE49-F238E27FC236}">
              <a16:creationId xmlns:a16="http://schemas.microsoft.com/office/drawing/2014/main" id="{00000000-0008-0000-1800-00003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6" name="Imagen 3109">
          <a:extLst>
            <a:ext uri="{FF2B5EF4-FFF2-40B4-BE49-F238E27FC236}">
              <a16:creationId xmlns:a16="http://schemas.microsoft.com/office/drawing/2014/main" id="{00000000-0008-0000-1800-00003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7" name="Imagen 3110">
          <a:extLst>
            <a:ext uri="{FF2B5EF4-FFF2-40B4-BE49-F238E27FC236}">
              <a16:creationId xmlns:a16="http://schemas.microsoft.com/office/drawing/2014/main" id="{00000000-0008-0000-1800-00003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8" name="Imagen 3111">
          <a:extLst>
            <a:ext uri="{FF2B5EF4-FFF2-40B4-BE49-F238E27FC236}">
              <a16:creationId xmlns:a16="http://schemas.microsoft.com/office/drawing/2014/main" id="{00000000-0008-0000-1800-00003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29" name="Imagen 3112">
          <a:extLst>
            <a:ext uri="{FF2B5EF4-FFF2-40B4-BE49-F238E27FC236}">
              <a16:creationId xmlns:a16="http://schemas.microsoft.com/office/drawing/2014/main" id="{00000000-0008-0000-1800-00003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0" name="Imagen 3113">
          <a:extLst>
            <a:ext uri="{FF2B5EF4-FFF2-40B4-BE49-F238E27FC236}">
              <a16:creationId xmlns:a16="http://schemas.microsoft.com/office/drawing/2014/main" id="{00000000-0008-0000-1800-00003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1" name="Imagen 3114">
          <a:extLst>
            <a:ext uri="{FF2B5EF4-FFF2-40B4-BE49-F238E27FC236}">
              <a16:creationId xmlns:a16="http://schemas.microsoft.com/office/drawing/2014/main" id="{00000000-0008-0000-1800-00003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2" name="Imagen 3115">
          <a:extLst>
            <a:ext uri="{FF2B5EF4-FFF2-40B4-BE49-F238E27FC236}">
              <a16:creationId xmlns:a16="http://schemas.microsoft.com/office/drawing/2014/main" id="{00000000-0008-0000-1800-00003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3" name="Imagen 3116">
          <a:extLst>
            <a:ext uri="{FF2B5EF4-FFF2-40B4-BE49-F238E27FC236}">
              <a16:creationId xmlns:a16="http://schemas.microsoft.com/office/drawing/2014/main" id="{00000000-0008-0000-1800-00003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4" name="Imagen 3117">
          <a:extLst>
            <a:ext uri="{FF2B5EF4-FFF2-40B4-BE49-F238E27FC236}">
              <a16:creationId xmlns:a16="http://schemas.microsoft.com/office/drawing/2014/main" id="{00000000-0008-0000-1800-00003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5" name="Imagen 3118">
          <a:extLst>
            <a:ext uri="{FF2B5EF4-FFF2-40B4-BE49-F238E27FC236}">
              <a16:creationId xmlns:a16="http://schemas.microsoft.com/office/drawing/2014/main" id="{00000000-0008-0000-1800-00003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6" name="Imagen 3119">
          <a:extLst>
            <a:ext uri="{FF2B5EF4-FFF2-40B4-BE49-F238E27FC236}">
              <a16:creationId xmlns:a16="http://schemas.microsoft.com/office/drawing/2014/main" id="{00000000-0008-0000-1800-00004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7" name="Imagen 3120">
          <a:extLst>
            <a:ext uri="{FF2B5EF4-FFF2-40B4-BE49-F238E27FC236}">
              <a16:creationId xmlns:a16="http://schemas.microsoft.com/office/drawing/2014/main" id="{00000000-0008-0000-1800-00004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8" name="Imagen 3121">
          <a:extLst>
            <a:ext uri="{FF2B5EF4-FFF2-40B4-BE49-F238E27FC236}">
              <a16:creationId xmlns:a16="http://schemas.microsoft.com/office/drawing/2014/main" id="{00000000-0008-0000-1800-00004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39" name="Imagen 3122">
          <a:extLst>
            <a:ext uri="{FF2B5EF4-FFF2-40B4-BE49-F238E27FC236}">
              <a16:creationId xmlns:a16="http://schemas.microsoft.com/office/drawing/2014/main" id="{00000000-0008-0000-1800-00004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0" name="Imagen 3123">
          <a:extLst>
            <a:ext uri="{FF2B5EF4-FFF2-40B4-BE49-F238E27FC236}">
              <a16:creationId xmlns:a16="http://schemas.microsoft.com/office/drawing/2014/main" id="{00000000-0008-0000-1800-00004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1" name="Imagen 3124">
          <a:extLst>
            <a:ext uri="{FF2B5EF4-FFF2-40B4-BE49-F238E27FC236}">
              <a16:creationId xmlns:a16="http://schemas.microsoft.com/office/drawing/2014/main" id="{00000000-0008-0000-1800-00004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2" name="Imagen 3125">
          <a:extLst>
            <a:ext uri="{FF2B5EF4-FFF2-40B4-BE49-F238E27FC236}">
              <a16:creationId xmlns:a16="http://schemas.microsoft.com/office/drawing/2014/main" id="{00000000-0008-0000-1800-00004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3" name="Imagen 3126">
          <a:extLst>
            <a:ext uri="{FF2B5EF4-FFF2-40B4-BE49-F238E27FC236}">
              <a16:creationId xmlns:a16="http://schemas.microsoft.com/office/drawing/2014/main" id="{00000000-0008-0000-1800-00004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4" name="Imagen 3127">
          <a:extLst>
            <a:ext uri="{FF2B5EF4-FFF2-40B4-BE49-F238E27FC236}">
              <a16:creationId xmlns:a16="http://schemas.microsoft.com/office/drawing/2014/main" id="{00000000-0008-0000-1800-00004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5" name="Imagen 3128">
          <a:extLst>
            <a:ext uri="{FF2B5EF4-FFF2-40B4-BE49-F238E27FC236}">
              <a16:creationId xmlns:a16="http://schemas.microsoft.com/office/drawing/2014/main" id="{00000000-0008-0000-1800-00004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6" name="Imagen 3129">
          <a:extLst>
            <a:ext uri="{FF2B5EF4-FFF2-40B4-BE49-F238E27FC236}">
              <a16:creationId xmlns:a16="http://schemas.microsoft.com/office/drawing/2014/main" id="{00000000-0008-0000-1800-00004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7" name="Imagen 3130">
          <a:extLst>
            <a:ext uri="{FF2B5EF4-FFF2-40B4-BE49-F238E27FC236}">
              <a16:creationId xmlns:a16="http://schemas.microsoft.com/office/drawing/2014/main" id="{00000000-0008-0000-1800-00004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8" name="Imagen 3131">
          <a:extLst>
            <a:ext uri="{FF2B5EF4-FFF2-40B4-BE49-F238E27FC236}">
              <a16:creationId xmlns:a16="http://schemas.microsoft.com/office/drawing/2014/main" id="{00000000-0008-0000-1800-00004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49" name="Imagen 3132">
          <a:extLst>
            <a:ext uri="{FF2B5EF4-FFF2-40B4-BE49-F238E27FC236}">
              <a16:creationId xmlns:a16="http://schemas.microsoft.com/office/drawing/2014/main" id="{00000000-0008-0000-1800-00004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0" name="Imagen 3133">
          <a:extLst>
            <a:ext uri="{FF2B5EF4-FFF2-40B4-BE49-F238E27FC236}">
              <a16:creationId xmlns:a16="http://schemas.microsoft.com/office/drawing/2014/main" id="{00000000-0008-0000-1800-00004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1" name="Imagen 3134">
          <a:extLst>
            <a:ext uri="{FF2B5EF4-FFF2-40B4-BE49-F238E27FC236}">
              <a16:creationId xmlns:a16="http://schemas.microsoft.com/office/drawing/2014/main" id="{00000000-0008-0000-1800-00004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2" name="Imagen 3135">
          <a:extLst>
            <a:ext uri="{FF2B5EF4-FFF2-40B4-BE49-F238E27FC236}">
              <a16:creationId xmlns:a16="http://schemas.microsoft.com/office/drawing/2014/main" id="{00000000-0008-0000-1800-00005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3" name="Imagen 3136">
          <a:extLst>
            <a:ext uri="{FF2B5EF4-FFF2-40B4-BE49-F238E27FC236}">
              <a16:creationId xmlns:a16="http://schemas.microsoft.com/office/drawing/2014/main" id="{00000000-0008-0000-1800-00005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4" name="Imagen 3137">
          <a:extLst>
            <a:ext uri="{FF2B5EF4-FFF2-40B4-BE49-F238E27FC236}">
              <a16:creationId xmlns:a16="http://schemas.microsoft.com/office/drawing/2014/main" id="{00000000-0008-0000-1800-00005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5" name="Imagen 3138">
          <a:extLst>
            <a:ext uri="{FF2B5EF4-FFF2-40B4-BE49-F238E27FC236}">
              <a16:creationId xmlns:a16="http://schemas.microsoft.com/office/drawing/2014/main" id="{00000000-0008-0000-1800-00005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6" name="Imagen 3139">
          <a:extLst>
            <a:ext uri="{FF2B5EF4-FFF2-40B4-BE49-F238E27FC236}">
              <a16:creationId xmlns:a16="http://schemas.microsoft.com/office/drawing/2014/main" id="{00000000-0008-0000-1800-00005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7" name="Imagen 3140">
          <a:extLst>
            <a:ext uri="{FF2B5EF4-FFF2-40B4-BE49-F238E27FC236}">
              <a16:creationId xmlns:a16="http://schemas.microsoft.com/office/drawing/2014/main" id="{00000000-0008-0000-1800-00005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8" name="Imagen 3141">
          <a:extLst>
            <a:ext uri="{FF2B5EF4-FFF2-40B4-BE49-F238E27FC236}">
              <a16:creationId xmlns:a16="http://schemas.microsoft.com/office/drawing/2014/main" id="{00000000-0008-0000-1800-00005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59" name="Imagen 3142">
          <a:extLst>
            <a:ext uri="{FF2B5EF4-FFF2-40B4-BE49-F238E27FC236}">
              <a16:creationId xmlns:a16="http://schemas.microsoft.com/office/drawing/2014/main" id="{00000000-0008-0000-1800-00005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0" name="Imagen 3143">
          <a:extLst>
            <a:ext uri="{FF2B5EF4-FFF2-40B4-BE49-F238E27FC236}">
              <a16:creationId xmlns:a16="http://schemas.microsoft.com/office/drawing/2014/main" id="{00000000-0008-0000-1800-00005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1" name="Imagen 3144">
          <a:extLst>
            <a:ext uri="{FF2B5EF4-FFF2-40B4-BE49-F238E27FC236}">
              <a16:creationId xmlns:a16="http://schemas.microsoft.com/office/drawing/2014/main" id="{00000000-0008-0000-1800-00005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2" name="Imagen 3145">
          <a:extLst>
            <a:ext uri="{FF2B5EF4-FFF2-40B4-BE49-F238E27FC236}">
              <a16:creationId xmlns:a16="http://schemas.microsoft.com/office/drawing/2014/main" id="{00000000-0008-0000-1800-00005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3" name="Imagen 3146">
          <a:extLst>
            <a:ext uri="{FF2B5EF4-FFF2-40B4-BE49-F238E27FC236}">
              <a16:creationId xmlns:a16="http://schemas.microsoft.com/office/drawing/2014/main" id="{00000000-0008-0000-1800-00005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4" name="Imagen 3147">
          <a:extLst>
            <a:ext uri="{FF2B5EF4-FFF2-40B4-BE49-F238E27FC236}">
              <a16:creationId xmlns:a16="http://schemas.microsoft.com/office/drawing/2014/main" id="{00000000-0008-0000-1800-00005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5" name="Imagen 3148">
          <a:extLst>
            <a:ext uri="{FF2B5EF4-FFF2-40B4-BE49-F238E27FC236}">
              <a16:creationId xmlns:a16="http://schemas.microsoft.com/office/drawing/2014/main" id="{00000000-0008-0000-1800-00005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6" name="Imagen 3149">
          <a:extLst>
            <a:ext uri="{FF2B5EF4-FFF2-40B4-BE49-F238E27FC236}">
              <a16:creationId xmlns:a16="http://schemas.microsoft.com/office/drawing/2014/main" id="{00000000-0008-0000-1800-00005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7" name="Imagen 3150">
          <a:extLst>
            <a:ext uri="{FF2B5EF4-FFF2-40B4-BE49-F238E27FC236}">
              <a16:creationId xmlns:a16="http://schemas.microsoft.com/office/drawing/2014/main" id="{00000000-0008-0000-1800-00005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8" name="Imagen 3151">
          <a:extLst>
            <a:ext uri="{FF2B5EF4-FFF2-40B4-BE49-F238E27FC236}">
              <a16:creationId xmlns:a16="http://schemas.microsoft.com/office/drawing/2014/main" id="{00000000-0008-0000-1800-00006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69" name="Imagen 3152">
          <a:extLst>
            <a:ext uri="{FF2B5EF4-FFF2-40B4-BE49-F238E27FC236}">
              <a16:creationId xmlns:a16="http://schemas.microsoft.com/office/drawing/2014/main" id="{00000000-0008-0000-1800-00006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0" name="Imagen 3153">
          <a:extLst>
            <a:ext uri="{FF2B5EF4-FFF2-40B4-BE49-F238E27FC236}">
              <a16:creationId xmlns:a16="http://schemas.microsoft.com/office/drawing/2014/main" id="{00000000-0008-0000-1800-00006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1" name="Imagen 3154">
          <a:extLst>
            <a:ext uri="{FF2B5EF4-FFF2-40B4-BE49-F238E27FC236}">
              <a16:creationId xmlns:a16="http://schemas.microsoft.com/office/drawing/2014/main" id="{00000000-0008-0000-1800-00006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2" name="Imagen 3155">
          <a:extLst>
            <a:ext uri="{FF2B5EF4-FFF2-40B4-BE49-F238E27FC236}">
              <a16:creationId xmlns:a16="http://schemas.microsoft.com/office/drawing/2014/main" id="{00000000-0008-0000-1800-00006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3" name="Imagen 3156">
          <a:extLst>
            <a:ext uri="{FF2B5EF4-FFF2-40B4-BE49-F238E27FC236}">
              <a16:creationId xmlns:a16="http://schemas.microsoft.com/office/drawing/2014/main" id="{00000000-0008-0000-1800-00006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4" name="Imagen 3157">
          <a:extLst>
            <a:ext uri="{FF2B5EF4-FFF2-40B4-BE49-F238E27FC236}">
              <a16:creationId xmlns:a16="http://schemas.microsoft.com/office/drawing/2014/main" id="{00000000-0008-0000-1800-00006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5" name="Imagen 3158">
          <a:extLst>
            <a:ext uri="{FF2B5EF4-FFF2-40B4-BE49-F238E27FC236}">
              <a16:creationId xmlns:a16="http://schemas.microsoft.com/office/drawing/2014/main" id="{00000000-0008-0000-1800-00006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6" name="Imagen 3159">
          <a:extLst>
            <a:ext uri="{FF2B5EF4-FFF2-40B4-BE49-F238E27FC236}">
              <a16:creationId xmlns:a16="http://schemas.microsoft.com/office/drawing/2014/main" id="{00000000-0008-0000-1800-00006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7" name="Imagen 3160">
          <a:extLst>
            <a:ext uri="{FF2B5EF4-FFF2-40B4-BE49-F238E27FC236}">
              <a16:creationId xmlns:a16="http://schemas.microsoft.com/office/drawing/2014/main" id="{00000000-0008-0000-1800-00006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8" name="Imagen 3161">
          <a:extLst>
            <a:ext uri="{FF2B5EF4-FFF2-40B4-BE49-F238E27FC236}">
              <a16:creationId xmlns:a16="http://schemas.microsoft.com/office/drawing/2014/main" id="{00000000-0008-0000-1800-00006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79" name="Imagen 3162">
          <a:extLst>
            <a:ext uri="{FF2B5EF4-FFF2-40B4-BE49-F238E27FC236}">
              <a16:creationId xmlns:a16="http://schemas.microsoft.com/office/drawing/2014/main" id="{00000000-0008-0000-1800-00006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0" name="Imagen 3163">
          <a:extLst>
            <a:ext uri="{FF2B5EF4-FFF2-40B4-BE49-F238E27FC236}">
              <a16:creationId xmlns:a16="http://schemas.microsoft.com/office/drawing/2014/main" id="{00000000-0008-0000-1800-00006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1" name="Imagen 3164">
          <a:extLst>
            <a:ext uri="{FF2B5EF4-FFF2-40B4-BE49-F238E27FC236}">
              <a16:creationId xmlns:a16="http://schemas.microsoft.com/office/drawing/2014/main" id="{00000000-0008-0000-1800-00006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2" name="Imagen 3165">
          <a:extLst>
            <a:ext uri="{FF2B5EF4-FFF2-40B4-BE49-F238E27FC236}">
              <a16:creationId xmlns:a16="http://schemas.microsoft.com/office/drawing/2014/main" id="{00000000-0008-0000-1800-00006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3" name="Imagen 3166">
          <a:extLst>
            <a:ext uri="{FF2B5EF4-FFF2-40B4-BE49-F238E27FC236}">
              <a16:creationId xmlns:a16="http://schemas.microsoft.com/office/drawing/2014/main" id="{00000000-0008-0000-1800-00006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4" name="Imagen 3167">
          <a:extLst>
            <a:ext uri="{FF2B5EF4-FFF2-40B4-BE49-F238E27FC236}">
              <a16:creationId xmlns:a16="http://schemas.microsoft.com/office/drawing/2014/main" id="{00000000-0008-0000-1800-00007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5" name="Imagen 3168">
          <a:extLst>
            <a:ext uri="{FF2B5EF4-FFF2-40B4-BE49-F238E27FC236}">
              <a16:creationId xmlns:a16="http://schemas.microsoft.com/office/drawing/2014/main" id="{00000000-0008-0000-1800-00007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6" name="Imagen 3169">
          <a:extLst>
            <a:ext uri="{FF2B5EF4-FFF2-40B4-BE49-F238E27FC236}">
              <a16:creationId xmlns:a16="http://schemas.microsoft.com/office/drawing/2014/main" id="{00000000-0008-0000-1800-00007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7" name="Imagen 3170">
          <a:extLst>
            <a:ext uri="{FF2B5EF4-FFF2-40B4-BE49-F238E27FC236}">
              <a16:creationId xmlns:a16="http://schemas.microsoft.com/office/drawing/2014/main" id="{00000000-0008-0000-1800-00007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8" name="Imagen 3171">
          <a:extLst>
            <a:ext uri="{FF2B5EF4-FFF2-40B4-BE49-F238E27FC236}">
              <a16:creationId xmlns:a16="http://schemas.microsoft.com/office/drawing/2014/main" id="{00000000-0008-0000-1800-00007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89" name="Imagen 3172">
          <a:extLst>
            <a:ext uri="{FF2B5EF4-FFF2-40B4-BE49-F238E27FC236}">
              <a16:creationId xmlns:a16="http://schemas.microsoft.com/office/drawing/2014/main" id="{00000000-0008-0000-1800-00007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0" name="Imagen 3173">
          <a:extLst>
            <a:ext uri="{FF2B5EF4-FFF2-40B4-BE49-F238E27FC236}">
              <a16:creationId xmlns:a16="http://schemas.microsoft.com/office/drawing/2014/main" id="{00000000-0008-0000-1800-00007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1" name="Imagen 3174">
          <a:extLst>
            <a:ext uri="{FF2B5EF4-FFF2-40B4-BE49-F238E27FC236}">
              <a16:creationId xmlns:a16="http://schemas.microsoft.com/office/drawing/2014/main" id="{00000000-0008-0000-1800-00007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2" name="Imagen 3175">
          <a:extLst>
            <a:ext uri="{FF2B5EF4-FFF2-40B4-BE49-F238E27FC236}">
              <a16:creationId xmlns:a16="http://schemas.microsoft.com/office/drawing/2014/main" id="{00000000-0008-0000-1800-00007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3" name="Imagen 3176">
          <a:extLst>
            <a:ext uri="{FF2B5EF4-FFF2-40B4-BE49-F238E27FC236}">
              <a16:creationId xmlns:a16="http://schemas.microsoft.com/office/drawing/2014/main" id="{00000000-0008-0000-1800-00007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4" name="Imagen 3177">
          <a:extLst>
            <a:ext uri="{FF2B5EF4-FFF2-40B4-BE49-F238E27FC236}">
              <a16:creationId xmlns:a16="http://schemas.microsoft.com/office/drawing/2014/main" id="{00000000-0008-0000-1800-00007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5" name="Imagen 3178">
          <a:extLst>
            <a:ext uri="{FF2B5EF4-FFF2-40B4-BE49-F238E27FC236}">
              <a16:creationId xmlns:a16="http://schemas.microsoft.com/office/drawing/2014/main" id="{00000000-0008-0000-1800-00007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6" name="Imagen 3179">
          <a:extLst>
            <a:ext uri="{FF2B5EF4-FFF2-40B4-BE49-F238E27FC236}">
              <a16:creationId xmlns:a16="http://schemas.microsoft.com/office/drawing/2014/main" id="{00000000-0008-0000-1800-00007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7" name="Imagen 3180">
          <a:extLst>
            <a:ext uri="{FF2B5EF4-FFF2-40B4-BE49-F238E27FC236}">
              <a16:creationId xmlns:a16="http://schemas.microsoft.com/office/drawing/2014/main" id="{00000000-0008-0000-1800-00007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8" name="Imagen 3181">
          <a:extLst>
            <a:ext uri="{FF2B5EF4-FFF2-40B4-BE49-F238E27FC236}">
              <a16:creationId xmlns:a16="http://schemas.microsoft.com/office/drawing/2014/main" id="{00000000-0008-0000-1800-00007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199" name="Imagen 3182">
          <a:extLst>
            <a:ext uri="{FF2B5EF4-FFF2-40B4-BE49-F238E27FC236}">
              <a16:creationId xmlns:a16="http://schemas.microsoft.com/office/drawing/2014/main" id="{00000000-0008-0000-1800-00007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0" name="Imagen 3183">
          <a:extLst>
            <a:ext uri="{FF2B5EF4-FFF2-40B4-BE49-F238E27FC236}">
              <a16:creationId xmlns:a16="http://schemas.microsoft.com/office/drawing/2014/main" id="{00000000-0008-0000-1800-00008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1" name="Imagen 3184">
          <a:extLst>
            <a:ext uri="{FF2B5EF4-FFF2-40B4-BE49-F238E27FC236}">
              <a16:creationId xmlns:a16="http://schemas.microsoft.com/office/drawing/2014/main" id="{00000000-0008-0000-1800-00008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2" name="Imagen 3185">
          <a:extLst>
            <a:ext uri="{FF2B5EF4-FFF2-40B4-BE49-F238E27FC236}">
              <a16:creationId xmlns:a16="http://schemas.microsoft.com/office/drawing/2014/main" id="{00000000-0008-0000-1800-00008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3" name="Imagen 3186">
          <a:extLst>
            <a:ext uri="{FF2B5EF4-FFF2-40B4-BE49-F238E27FC236}">
              <a16:creationId xmlns:a16="http://schemas.microsoft.com/office/drawing/2014/main" id="{00000000-0008-0000-1800-00008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4" name="Imagen 3187">
          <a:extLst>
            <a:ext uri="{FF2B5EF4-FFF2-40B4-BE49-F238E27FC236}">
              <a16:creationId xmlns:a16="http://schemas.microsoft.com/office/drawing/2014/main" id="{00000000-0008-0000-1800-00008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5" name="Imagen 3188">
          <a:extLst>
            <a:ext uri="{FF2B5EF4-FFF2-40B4-BE49-F238E27FC236}">
              <a16:creationId xmlns:a16="http://schemas.microsoft.com/office/drawing/2014/main" id="{00000000-0008-0000-1800-00008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6" name="Imagen 3189">
          <a:extLst>
            <a:ext uri="{FF2B5EF4-FFF2-40B4-BE49-F238E27FC236}">
              <a16:creationId xmlns:a16="http://schemas.microsoft.com/office/drawing/2014/main" id="{00000000-0008-0000-1800-00008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7" name="Imagen 3190">
          <a:extLst>
            <a:ext uri="{FF2B5EF4-FFF2-40B4-BE49-F238E27FC236}">
              <a16:creationId xmlns:a16="http://schemas.microsoft.com/office/drawing/2014/main" id="{00000000-0008-0000-1800-00008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8" name="Imagen 3191">
          <a:extLst>
            <a:ext uri="{FF2B5EF4-FFF2-40B4-BE49-F238E27FC236}">
              <a16:creationId xmlns:a16="http://schemas.microsoft.com/office/drawing/2014/main" id="{00000000-0008-0000-1800-00008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09" name="Imagen 3192">
          <a:extLst>
            <a:ext uri="{FF2B5EF4-FFF2-40B4-BE49-F238E27FC236}">
              <a16:creationId xmlns:a16="http://schemas.microsoft.com/office/drawing/2014/main" id="{00000000-0008-0000-1800-00008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0" name="Imagen 3193">
          <a:extLst>
            <a:ext uri="{FF2B5EF4-FFF2-40B4-BE49-F238E27FC236}">
              <a16:creationId xmlns:a16="http://schemas.microsoft.com/office/drawing/2014/main" id="{00000000-0008-0000-1800-00008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1" name="Imagen 3194">
          <a:extLst>
            <a:ext uri="{FF2B5EF4-FFF2-40B4-BE49-F238E27FC236}">
              <a16:creationId xmlns:a16="http://schemas.microsoft.com/office/drawing/2014/main" id="{00000000-0008-0000-1800-00008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2" name="Imagen 3195">
          <a:extLst>
            <a:ext uri="{FF2B5EF4-FFF2-40B4-BE49-F238E27FC236}">
              <a16:creationId xmlns:a16="http://schemas.microsoft.com/office/drawing/2014/main" id="{00000000-0008-0000-1800-00008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3" name="Imagen 3196">
          <a:extLst>
            <a:ext uri="{FF2B5EF4-FFF2-40B4-BE49-F238E27FC236}">
              <a16:creationId xmlns:a16="http://schemas.microsoft.com/office/drawing/2014/main" id="{00000000-0008-0000-1800-00008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4" name="Imagen 3197">
          <a:extLst>
            <a:ext uri="{FF2B5EF4-FFF2-40B4-BE49-F238E27FC236}">
              <a16:creationId xmlns:a16="http://schemas.microsoft.com/office/drawing/2014/main" id="{00000000-0008-0000-1800-00008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5" name="Imagen 3198">
          <a:extLst>
            <a:ext uri="{FF2B5EF4-FFF2-40B4-BE49-F238E27FC236}">
              <a16:creationId xmlns:a16="http://schemas.microsoft.com/office/drawing/2014/main" id="{00000000-0008-0000-1800-00008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6" name="Imagen 3199">
          <a:extLst>
            <a:ext uri="{FF2B5EF4-FFF2-40B4-BE49-F238E27FC236}">
              <a16:creationId xmlns:a16="http://schemas.microsoft.com/office/drawing/2014/main" id="{00000000-0008-0000-1800-00009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7" name="Imagen 3200">
          <a:extLst>
            <a:ext uri="{FF2B5EF4-FFF2-40B4-BE49-F238E27FC236}">
              <a16:creationId xmlns:a16="http://schemas.microsoft.com/office/drawing/2014/main" id="{00000000-0008-0000-1800-00009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8" name="Imagen 3201">
          <a:extLst>
            <a:ext uri="{FF2B5EF4-FFF2-40B4-BE49-F238E27FC236}">
              <a16:creationId xmlns:a16="http://schemas.microsoft.com/office/drawing/2014/main" id="{00000000-0008-0000-1800-00009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19" name="Imagen 3202">
          <a:extLst>
            <a:ext uri="{FF2B5EF4-FFF2-40B4-BE49-F238E27FC236}">
              <a16:creationId xmlns:a16="http://schemas.microsoft.com/office/drawing/2014/main" id="{00000000-0008-0000-1800-00009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0" name="Imagen 3203">
          <a:extLst>
            <a:ext uri="{FF2B5EF4-FFF2-40B4-BE49-F238E27FC236}">
              <a16:creationId xmlns:a16="http://schemas.microsoft.com/office/drawing/2014/main" id="{00000000-0008-0000-1800-00009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1" name="Imagen 3204">
          <a:extLst>
            <a:ext uri="{FF2B5EF4-FFF2-40B4-BE49-F238E27FC236}">
              <a16:creationId xmlns:a16="http://schemas.microsoft.com/office/drawing/2014/main" id="{00000000-0008-0000-1800-00009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2" name="Imagen 3205">
          <a:extLst>
            <a:ext uri="{FF2B5EF4-FFF2-40B4-BE49-F238E27FC236}">
              <a16:creationId xmlns:a16="http://schemas.microsoft.com/office/drawing/2014/main" id="{00000000-0008-0000-1800-00009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3" name="Imagen 3206">
          <a:extLst>
            <a:ext uri="{FF2B5EF4-FFF2-40B4-BE49-F238E27FC236}">
              <a16:creationId xmlns:a16="http://schemas.microsoft.com/office/drawing/2014/main" id="{00000000-0008-0000-1800-00009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4" name="Imagen 3207">
          <a:extLst>
            <a:ext uri="{FF2B5EF4-FFF2-40B4-BE49-F238E27FC236}">
              <a16:creationId xmlns:a16="http://schemas.microsoft.com/office/drawing/2014/main" id="{00000000-0008-0000-1800-00009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5" name="Imagen 3208">
          <a:extLst>
            <a:ext uri="{FF2B5EF4-FFF2-40B4-BE49-F238E27FC236}">
              <a16:creationId xmlns:a16="http://schemas.microsoft.com/office/drawing/2014/main" id="{00000000-0008-0000-1800-00009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6" name="Imagen 3209">
          <a:extLst>
            <a:ext uri="{FF2B5EF4-FFF2-40B4-BE49-F238E27FC236}">
              <a16:creationId xmlns:a16="http://schemas.microsoft.com/office/drawing/2014/main" id="{00000000-0008-0000-1800-00009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7" name="Imagen 3210">
          <a:extLst>
            <a:ext uri="{FF2B5EF4-FFF2-40B4-BE49-F238E27FC236}">
              <a16:creationId xmlns:a16="http://schemas.microsoft.com/office/drawing/2014/main" id="{00000000-0008-0000-1800-00009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8" name="Imagen 3211">
          <a:extLst>
            <a:ext uri="{FF2B5EF4-FFF2-40B4-BE49-F238E27FC236}">
              <a16:creationId xmlns:a16="http://schemas.microsoft.com/office/drawing/2014/main" id="{00000000-0008-0000-1800-00009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29" name="Imagen 3212">
          <a:extLst>
            <a:ext uri="{FF2B5EF4-FFF2-40B4-BE49-F238E27FC236}">
              <a16:creationId xmlns:a16="http://schemas.microsoft.com/office/drawing/2014/main" id="{00000000-0008-0000-1800-00009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0" name="Imagen 3213">
          <a:extLst>
            <a:ext uri="{FF2B5EF4-FFF2-40B4-BE49-F238E27FC236}">
              <a16:creationId xmlns:a16="http://schemas.microsoft.com/office/drawing/2014/main" id="{00000000-0008-0000-1800-00009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1" name="Imagen 3214">
          <a:extLst>
            <a:ext uri="{FF2B5EF4-FFF2-40B4-BE49-F238E27FC236}">
              <a16:creationId xmlns:a16="http://schemas.microsoft.com/office/drawing/2014/main" id="{00000000-0008-0000-1800-00009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2" name="Imagen 3215">
          <a:extLst>
            <a:ext uri="{FF2B5EF4-FFF2-40B4-BE49-F238E27FC236}">
              <a16:creationId xmlns:a16="http://schemas.microsoft.com/office/drawing/2014/main" id="{00000000-0008-0000-1800-0000A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3" name="Imagen 3216">
          <a:extLst>
            <a:ext uri="{FF2B5EF4-FFF2-40B4-BE49-F238E27FC236}">
              <a16:creationId xmlns:a16="http://schemas.microsoft.com/office/drawing/2014/main" id="{00000000-0008-0000-1800-0000A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4" name="Imagen 3217">
          <a:extLst>
            <a:ext uri="{FF2B5EF4-FFF2-40B4-BE49-F238E27FC236}">
              <a16:creationId xmlns:a16="http://schemas.microsoft.com/office/drawing/2014/main" id="{00000000-0008-0000-1800-0000A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5" name="Imagen 3218">
          <a:extLst>
            <a:ext uri="{FF2B5EF4-FFF2-40B4-BE49-F238E27FC236}">
              <a16:creationId xmlns:a16="http://schemas.microsoft.com/office/drawing/2014/main" id="{00000000-0008-0000-1800-0000A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6" name="Imagen 3219">
          <a:extLst>
            <a:ext uri="{FF2B5EF4-FFF2-40B4-BE49-F238E27FC236}">
              <a16:creationId xmlns:a16="http://schemas.microsoft.com/office/drawing/2014/main" id="{00000000-0008-0000-1800-0000A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7" name="Imagen 3220">
          <a:extLst>
            <a:ext uri="{FF2B5EF4-FFF2-40B4-BE49-F238E27FC236}">
              <a16:creationId xmlns:a16="http://schemas.microsoft.com/office/drawing/2014/main" id="{00000000-0008-0000-1800-0000A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8" name="Imagen 3221">
          <a:extLst>
            <a:ext uri="{FF2B5EF4-FFF2-40B4-BE49-F238E27FC236}">
              <a16:creationId xmlns:a16="http://schemas.microsoft.com/office/drawing/2014/main" id="{00000000-0008-0000-1800-0000A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39" name="Imagen 3222">
          <a:extLst>
            <a:ext uri="{FF2B5EF4-FFF2-40B4-BE49-F238E27FC236}">
              <a16:creationId xmlns:a16="http://schemas.microsoft.com/office/drawing/2014/main" id="{00000000-0008-0000-1800-0000A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0" name="Imagen 3223">
          <a:extLst>
            <a:ext uri="{FF2B5EF4-FFF2-40B4-BE49-F238E27FC236}">
              <a16:creationId xmlns:a16="http://schemas.microsoft.com/office/drawing/2014/main" id="{00000000-0008-0000-1800-0000A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1" name="Imagen 3224">
          <a:extLst>
            <a:ext uri="{FF2B5EF4-FFF2-40B4-BE49-F238E27FC236}">
              <a16:creationId xmlns:a16="http://schemas.microsoft.com/office/drawing/2014/main" id="{00000000-0008-0000-1800-0000A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2" name="Imagen 3225">
          <a:extLst>
            <a:ext uri="{FF2B5EF4-FFF2-40B4-BE49-F238E27FC236}">
              <a16:creationId xmlns:a16="http://schemas.microsoft.com/office/drawing/2014/main" id="{00000000-0008-0000-1800-0000A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3" name="Imagen 3226">
          <a:extLst>
            <a:ext uri="{FF2B5EF4-FFF2-40B4-BE49-F238E27FC236}">
              <a16:creationId xmlns:a16="http://schemas.microsoft.com/office/drawing/2014/main" id="{00000000-0008-0000-1800-0000A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4" name="Imagen 3227">
          <a:extLst>
            <a:ext uri="{FF2B5EF4-FFF2-40B4-BE49-F238E27FC236}">
              <a16:creationId xmlns:a16="http://schemas.microsoft.com/office/drawing/2014/main" id="{00000000-0008-0000-1800-0000A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5" name="Imagen 3228">
          <a:extLst>
            <a:ext uri="{FF2B5EF4-FFF2-40B4-BE49-F238E27FC236}">
              <a16:creationId xmlns:a16="http://schemas.microsoft.com/office/drawing/2014/main" id="{00000000-0008-0000-1800-0000A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6" name="Imagen 3229">
          <a:extLst>
            <a:ext uri="{FF2B5EF4-FFF2-40B4-BE49-F238E27FC236}">
              <a16:creationId xmlns:a16="http://schemas.microsoft.com/office/drawing/2014/main" id="{00000000-0008-0000-1800-0000A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7" name="Imagen 3230">
          <a:extLst>
            <a:ext uri="{FF2B5EF4-FFF2-40B4-BE49-F238E27FC236}">
              <a16:creationId xmlns:a16="http://schemas.microsoft.com/office/drawing/2014/main" id="{00000000-0008-0000-1800-0000A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8" name="Imagen 3231">
          <a:extLst>
            <a:ext uri="{FF2B5EF4-FFF2-40B4-BE49-F238E27FC236}">
              <a16:creationId xmlns:a16="http://schemas.microsoft.com/office/drawing/2014/main" id="{00000000-0008-0000-1800-0000B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49" name="Imagen 3232">
          <a:extLst>
            <a:ext uri="{FF2B5EF4-FFF2-40B4-BE49-F238E27FC236}">
              <a16:creationId xmlns:a16="http://schemas.microsoft.com/office/drawing/2014/main" id="{00000000-0008-0000-1800-0000B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0" name="Imagen 3233">
          <a:extLst>
            <a:ext uri="{FF2B5EF4-FFF2-40B4-BE49-F238E27FC236}">
              <a16:creationId xmlns:a16="http://schemas.microsoft.com/office/drawing/2014/main" id="{00000000-0008-0000-1800-0000B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1" name="Imagen 3234">
          <a:extLst>
            <a:ext uri="{FF2B5EF4-FFF2-40B4-BE49-F238E27FC236}">
              <a16:creationId xmlns:a16="http://schemas.microsoft.com/office/drawing/2014/main" id="{00000000-0008-0000-1800-0000B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2" name="Imagen 3235">
          <a:extLst>
            <a:ext uri="{FF2B5EF4-FFF2-40B4-BE49-F238E27FC236}">
              <a16:creationId xmlns:a16="http://schemas.microsoft.com/office/drawing/2014/main" id="{00000000-0008-0000-1800-0000B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3" name="Imagen 3236">
          <a:extLst>
            <a:ext uri="{FF2B5EF4-FFF2-40B4-BE49-F238E27FC236}">
              <a16:creationId xmlns:a16="http://schemas.microsoft.com/office/drawing/2014/main" id="{00000000-0008-0000-1800-0000B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4" name="Imagen 3237">
          <a:extLst>
            <a:ext uri="{FF2B5EF4-FFF2-40B4-BE49-F238E27FC236}">
              <a16:creationId xmlns:a16="http://schemas.microsoft.com/office/drawing/2014/main" id="{00000000-0008-0000-1800-0000B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5" name="Imagen 3238">
          <a:extLst>
            <a:ext uri="{FF2B5EF4-FFF2-40B4-BE49-F238E27FC236}">
              <a16:creationId xmlns:a16="http://schemas.microsoft.com/office/drawing/2014/main" id="{00000000-0008-0000-1800-0000B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6" name="Imagen 3239">
          <a:extLst>
            <a:ext uri="{FF2B5EF4-FFF2-40B4-BE49-F238E27FC236}">
              <a16:creationId xmlns:a16="http://schemas.microsoft.com/office/drawing/2014/main" id="{00000000-0008-0000-1800-0000B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7" name="Imagen 3240">
          <a:extLst>
            <a:ext uri="{FF2B5EF4-FFF2-40B4-BE49-F238E27FC236}">
              <a16:creationId xmlns:a16="http://schemas.microsoft.com/office/drawing/2014/main" id="{00000000-0008-0000-1800-0000B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8" name="Imagen 3241">
          <a:extLst>
            <a:ext uri="{FF2B5EF4-FFF2-40B4-BE49-F238E27FC236}">
              <a16:creationId xmlns:a16="http://schemas.microsoft.com/office/drawing/2014/main" id="{00000000-0008-0000-1800-0000B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59" name="Imagen 3242">
          <a:extLst>
            <a:ext uri="{FF2B5EF4-FFF2-40B4-BE49-F238E27FC236}">
              <a16:creationId xmlns:a16="http://schemas.microsoft.com/office/drawing/2014/main" id="{00000000-0008-0000-1800-0000B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0" name="Imagen 3243">
          <a:extLst>
            <a:ext uri="{FF2B5EF4-FFF2-40B4-BE49-F238E27FC236}">
              <a16:creationId xmlns:a16="http://schemas.microsoft.com/office/drawing/2014/main" id="{00000000-0008-0000-1800-0000B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1" name="Imagen 3244">
          <a:extLst>
            <a:ext uri="{FF2B5EF4-FFF2-40B4-BE49-F238E27FC236}">
              <a16:creationId xmlns:a16="http://schemas.microsoft.com/office/drawing/2014/main" id="{00000000-0008-0000-1800-0000B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2" name="Imagen 3245">
          <a:extLst>
            <a:ext uri="{FF2B5EF4-FFF2-40B4-BE49-F238E27FC236}">
              <a16:creationId xmlns:a16="http://schemas.microsoft.com/office/drawing/2014/main" id="{00000000-0008-0000-1800-0000B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3" name="Imagen 3246">
          <a:extLst>
            <a:ext uri="{FF2B5EF4-FFF2-40B4-BE49-F238E27FC236}">
              <a16:creationId xmlns:a16="http://schemas.microsoft.com/office/drawing/2014/main" id="{00000000-0008-0000-1800-0000B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4" name="Imagen 3247">
          <a:extLst>
            <a:ext uri="{FF2B5EF4-FFF2-40B4-BE49-F238E27FC236}">
              <a16:creationId xmlns:a16="http://schemas.microsoft.com/office/drawing/2014/main" id="{00000000-0008-0000-1800-0000C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5" name="Imagen 3248">
          <a:extLst>
            <a:ext uri="{FF2B5EF4-FFF2-40B4-BE49-F238E27FC236}">
              <a16:creationId xmlns:a16="http://schemas.microsoft.com/office/drawing/2014/main" id="{00000000-0008-0000-1800-0000C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6" name="Imagen 3249">
          <a:extLst>
            <a:ext uri="{FF2B5EF4-FFF2-40B4-BE49-F238E27FC236}">
              <a16:creationId xmlns:a16="http://schemas.microsoft.com/office/drawing/2014/main" id="{00000000-0008-0000-1800-0000C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7" name="Imagen 3250">
          <a:extLst>
            <a:ext uri="{FF2B5EF4-FFF2-40B4-BE49-F238E27FC236}">
              <a16:creationId xmlns:a16="http://schemas.microsoft.com/office/drawing/2014/main" id="{00000000-0008-0000-1800-0000C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8" name="Imagen 3251">
          <a:extLst>
            <a:ext uri="{FF2B5EF4-FFF2-40B4-BE49-F238E27FC236}">
              <a16:creationId xmlns:a16="http://schemas.microsoft.com/office/drawing/2014/main" id="{00000000-0008-0000-1800-0000C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69" name="Imagen 3252">
          <a:extLst>
            <a:ext uri="{FF2B5EF4-FFF2-40B4-BE49-F238E27FC236}">
              <a16:creationId xmlns:a16="http://schemas.microsoft.com/office/drawing/2014/main" id="{00000000-0008-0000-1800-0000C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0" name="Imagen 3253">
          <a:extLst>
            <a:ext uri="{FF2B5EF4-FFF2-40B4-BE49-F238E27FC236}">
              <a16:creationId xmlns:a16="http://schemas.microsoft.com/office/drawing/2014/main" id="{00000000-0008-0000-1800-0000C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1" name="Imagen 3254">
          <a:extLst>
            <a:ext uri="{FF2B5EF4-FFF2-40B4-BE49-F238E27FC236}">
              <a16:creationId xmlns:a16="http://schemas.microsoft.com/office/drawing/2014/main" id="{00000000-0008-0000-1800-0000C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2" name="Imagen 3255">
          <a:extLst>
            <a:ext uri="{FF2B5EF4-FFF2-40B4-BE49-F238E27FC236}">
              <a16:creationId xmlns:a16="http://schemas.microsoft.com/office/drawing/2014/main" id="{00000000-0008-0000-1800-0000C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3" name="Imagen 3256">
          <a:extLst>
            <a:ext uri="{FF2B5EF4-FFF2-40B4-BE49-F238E27FC236}">
              <a16:creationId xmlns:a16="http://schemas.microsoft.com/office/drawing/2014/main" id="{00000000-0008-0000-1800-0000C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4" name="Imagen 3257">
          <a:extLst>
            <a:ext uri="{FF2B5EF4-FFF2-40B4-BE49-F238E27FC236}">
              <a16:creationId xmlns:a16="http://schemas.microsoft.com/office/drawing/2014/main" id="{00000000-0008-0000-1800-0000C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5" name="Imagen 3258">
          <a:extLst>
            <a:ext uri="{FF2B5EF4-FFF2-40B4-BE49-F238E27FC236}">
              <a16:creationId xmlns:a16="http://schemas.microsoft.com/office/drawing/2014/main" id="{00000000-0008-0000-1800-0000C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6" name="Imagen 3259">
          <a:extLst>
            <a:ext uri="{FF2B5EF4-FFF2-40B4-BE49-F238E27FC236}">
              <a16:creationId xmlns:a16="http://schemas.microsoft.com/office/drawing/2014/main" id="{00000000-0008-0000-1800-0000C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7" name="Imagen 3260">
          <a:extLst>
            <a:ext uri="{FF2B5EF4-FFF2-40B4-BE49-F238E27FC236}">
              <a16:creationId xmlns:a16="http://schemas.microsoft.com/office/drawing/2014/main" id="{00000000-0008-0000-1800-0000C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8" name="Imagen 3261">
          <a:extLst>
            <a:ext uri="{FF2B5EF4-FFF2-40B4-BE49-F238E27FC236}">
              <a16:creationId xmlns:a16="http://schemas.microsoft.com/office/drawing/2014/main" id="{00000000-0008-0000-1800-0000C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79" name="Imagen 3262">
          <a:extLst>
            <a:ext uri="{FF2B5EF4-FFF2-40B4-BE49-F238E27FC236}">
              <a16:creationId xmlns:a16="http://schemas.microsoft.com/office/drawing/2014/main" id="{00000000-0008-0000-1800-0000C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0" name="Imagen 3263">
          <a:extLst>
            <a:ext uri="{FF2B5EF4-FFF2-40B4-BE49-F238E27FC236}">
              <a16:creationId xmlns:a16="http://schemas.microsoft.com/office/drawing/2014/main" id="{00000000-0008-0000-1800-0000D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1" name="Imagen 3264">
          <a:extLst>
            <a:ext uri="{FF2B5EF4-FFF2-40B4-BE49-F238E27FC236}">
              <a16:creationId xmlns:a16="http://schemas.microsoft.com/office/drawing/2014/main" id="{00000000-0008-0000-1800-0000D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2" name="Imagen 3265">
          <a:extLst>
            <a:ext uri="{FF2B5EF4-FFF2-40B4-BE49-F238E27FC236}">
              <a16:creationId xmlns:a16="http://schemas.microsoft.com/office/drawing/2014/main" id="{00000000-0008-0000-1800-0000D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3" name="Imagen 3266">
          <a:extLst>
            <a:ext uri="{FF2B5EF4-FFF2-40B4-BE49-F238E27FC236}">
              <a16:creationId xmlns:a16="http://schemas.microsoft.com/office/drawing/2014/main" id="{00000000-0008-0000-1800-0000D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4" name="Imagen 3267">
          <a:extLst>
            <a:ext uri="{FF2B5EF4-FFF2-40B4-BE49-F238E27FC236}">
              <a16:creationId xmlns:a16="http://schemas.microsoft.com/office/drawing/2014/main" id="{00000000-0008-0000-1800-0000D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5" name="Imagen 3268">
          <a:extLst>
            <a:ext uri="{FF2B5EF4-FFF2-40B4-BE49-F238E27FC236}">
              <a16:creationId xmlns:a16="http://schemas.microsoft.com/office/drawing/2014/main" id="{00000000-0008-0000-1800-0000D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6" name="Imagen 3269">
          <a:extLst>
            <a:ext uri="{FF2B5EF4-FFF2-40B4-BE49-F238E27FC236}">
              <a16:creationId xmlns:a16="http://schemas.microsoft.com/office/drawing/2014/main" id="{00000000-0008-0000-1800-0000D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7" name="Imagen 3270">
          <a:extLst>
            <a:ext uri="{FF2B5EF4-FFF2-40B4-BE49-F238E27FC236}">
              <a16:creationId xmlns:a16="http://schemas.microsoft.com/office/drawing/2014/main" id="{00000000-0008-0000-1800-0000D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8" name="Imagen 3271">
          <a:extLst>
            <a:ext uri="{FF2B5EF4-FFF2-40B4-BE49-F238E27FC236}">
              <a16:creationId xmlns:a16="http://schemas.microsoft.com/office/drawing/2014/main" id="{00000000-0008-0000-1800-0000D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89" name="Imagen 3272">
          <a:extLst>
            <a:ext uri="{FF2B5EF4-FFF2-40B4-BE49-F238E27FC236}">
              <a16:creationId xmlns:a16="http://schemas.microsoft.com/office/drawing/2014/main" id="{00000000-0008-0000-1800-0000D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0" name="Imagen 3273">
          <a:extLst>
            <a:ext uri="{FF2B5EF4-FFF2-40B4-BE49-F238E27FC236}">
              <a16:creationId xmlns:a16="http://schemas.microsoft.com/office/drawing/2014/main" id="{00000000-0008-0000-1800-0000D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1" name="Imagen 3274">
          <a:extLst>
            <a:ext uri="{FF2B5EF4-FFF2-40B4-BE49-F238E27FC236}">
              <a16:creationId xmlns:a16="http://schemas.microsoft.com/office/drawing/2014/main" id="{00000000-0008-0000-1800-0000D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2" name="Imagen 3275">
          <a:extLst>
            <a:ext uri="{FF2B5EF4-FFF2-40B4-BE49-F238E27FC236}">
              <a16:creationId xmlns:a16="http://schemas.microsoft.com/office/drawing/2014/main" id="{00000000-0008-0000-1800-0000D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3" name="Imagen 3276">
          <a:extLst>
            <a:ext uri="{FF2B5EF4-FFF2-40B4-BE49-F238E27FC236}">
              <a16:creationId xmlns:a16="http://schemas.microsoft.com/office/drawing/2014/main" id="{00000000-0008-0000-1800-0000D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4" name="Imagen 3277">
          <a:extLst>
            <a:ext uri="{FF2B5EF4-FFF2-40B4-BE49-F238E27FC236}">
              <a16:creationId xmlns:a16="http://schemas.microsoft.com/office/drawing/2014/main" id="{00000000-0008-0000-1800-0000D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5" name="Imagen 3278">
          <a:extLst>
            <a:ext uri="{FF2B5EF4-FFF2-40B4-BE49-F238E27FC236}">
              <a16:creationId xmlns:a16="http://schemas.microsoft.com/office/drawing/2014/main" id="{00000000-0008-0000-1800-0000D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6" name="Imagen 3279">
          <a:extLst>
            <a:ext uri="{FF2B5EF4-FFF2-40B4-BE49-F238E27FC236}">
              <a16:creationId xmlns:a16="http://schemas.microsoft.com/office/drawing/2014/main" id="{00000000-0008-0000-1800-0000E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7" name="Imagen 3280">
          <a:extLst>
            <a:ext uri="{FF2B5EF4-FFF2-40B4-BE49-F238E27FC236}">
              <a16:creationId xmlns:a16="http://schemas.microsoft.com/office/drawing/2014/main" id="{00000000-0008-0000-1800-0000E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8" name="Imagen 3281">
          <a:extLst>
            <a:ext uri="{FF2B5EF4-FFF2-40B4-BE49-F238E27FC236}">
              <a16:creationId xmlns:a16="http://schemas.microsoft.com/office/drawing/2014/main" id="{00000000-0008-0000-1800-0000E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299" name="Imagen 3282">
          <a:extLst>
            <a:ext uri="{FF2B5EF4-FFF2-40B4-BE49-F238E27FC236}">
              <a16:creationId xmlns:a16="http://schemas.microsoft.com/office/drawing/2014/main" id="{00000000-0008-0000-1800-0000E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0" name="Imagen 3283">
          <a:extLst>
            <a:ext uri="{FF2B5EF4-FFF2-40B4-BE49-F238E27FC236}">
              <a16:creationId xmlns:a16="http://schemas.microsoft.com/office/drawing/2014/main" id="{00000000-0008-0000-1800-0000E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1" name="Imagen 3284">
          <a:extLst>
            <a:ext uri="{FF2B5EF4-FFF2-40B4-BE49-F238E27FC236}">
              <a16:creationId xmlns:a16="http://schemas.microsoft.com/office/drawing/2014/main" id="{00000000-0008-0000-1800-0000E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2" name="Imagen 3285">
          <a:extLst>
            <a:ext uri="{FF2B5EF4-FFF2-40B4-BE49-F238E27FC236}">
              <a16:creationId xmlns:a16="http://schemas.microsoft.com/office/drawing/2014/main" id="{00000000-0008-0000-1800-0000E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3" name="Imagen 3286">
          <a:extLst>
            <a:ext uri="{FF2B5EF4-FFF2-40B4-BE49-F238E27FC236}">
              <a16:creationId xmlns:a16="http://schemas.microsoft.com/office/drawing/2014/main" id="{00000000-0008-0000-1800-0000E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4" name="Imagen 3287">
          <a:extLst>
            <a:ext uri="{FF2B5EF4-FFF2-40B4-BE49-F238E27FC236}">
              <a16:creationId xmlns:a16="http://schemas.microsoft.com/office/drawing/2014/main" id="{00000000-0008-0000-1800-0000E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5" name="Imagen 3288">
          <a:extLst>
            <a:ext uri="{FF2B5EF4-FFF2-40B4-BE49-F238E27FC236}">
              <a16:creationId xmlns:a16="http://schemas.microsoft.com/office/drawing/2014/main" id="{00000000-0008-0000-1800-0000E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6" name="Imagen 3289">
          <a:extLst>
            <a:ext uri="{FF2B5EF4-FFF2-40B4-BE49-F238E27FC236}">
              <a16:creationId xmlns:a16="http://schemas.microsoft.com/office/drawing/2014/main" id="{00000000-0008-0000-1800-0000E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7" name="Imagen 3290">
          <a:extLst>
            <a:ext uri="{FF2B5EF4-FFF2-40B4-BE49-F238E27FC236}">
              <a16:creationId xmlns:a16="http://schemas.microsoft.com/office/drawing/2014/main" id="{00000000-0008-0000-1800-0000E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8" name="Imagen 3291">
          <a:extLst>
            <a:ext uri="{FF2B5EF4-FFF2-40B4-BE49-F238E27FC236}">
              <a16:creationId xmlns:a16="http://schemas.microsoft.com/office/drawing/2014/main" id="{00000000-0008-0000-1800-0000E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09" name="Imagen 3292">
          <a:extLst>
            <a:ext uri="{FF2B5EF4-FFF2-40B4-BE49-F238E27FC236}">
              <a16:creationId xmlns:a16="http://schemas.microsoft.com/office/drawing/2014/main" id="{00000000-0008-0000-1800-0000E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0" name="Imagen 3293">
          <a:extLst>
            <a:ext uri="{FF2B5EF4-FFF2-40B4-BE49-F238E27FC236}">
              <a16:creationId xmlns:a16="http://schemas.microsoft.com/office/drawing/2014/main" id="{00000000-0008-0000-1800-0000E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1" name="Imagen 3294">
          <a:extLst>
            <a:ext uri="{FF2B5EF4-FFF2-40B4-BE49-F238E27FC236}">
              <a16:creationId xmlns:a16="http://schemas.microsoft.com/office/drawing/2014/main" id="{00000000-0008-0000-1800-0000E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2" name="Imagen 3295">
          <a:extLst>
            <a:ext uri="{FF2B5EF4-FFF2-40B4-BE49-F238E27FC236}">
              <a16:creationId xmlns:a16="http://schemas.microsoft.com/office/drawing/2014/main" id="{00000000-0008-0000-1800-0000F0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3" name="Imagen 3296">
          <a:extLst>
            <a:ext uri="{FF2B5EF4-FFF2-40B4-BE49-F238E27FC236}">
              <a16:creationId xmlns:a16="http://schemas.microsoft.com/office/drawing/2014/main" id="{00000000-0008-0000-1800-0000F1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4" name="Imagen 3297">
          <a:extLst>
            <a:ext uri="{FF2B5EF4-FFF2-40B4-BE49-F238E27FC236}">
              <a16:creationId xmlns:a16="http://schemas.microsoft.com/office/drawing/2014/main" id="{00000000-0008-0000-1800-0000F2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5" name="Imagen 3298">
          <a:extLst>
            <a:ext uri="{FF2B5EF4-FFF2-40B4-BE49-F238E27FC236}">
              <a16:creationId xmlns:a16="http://schemas.microsoft.com/office/drawing/2014/main" id="{00000000-0008-0000-1800-0000F3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6" name="Imagen 3299">
          <a:extLst>
            <a:ext uri="{FF2B5EF4-FFF2-40B4-BE49-F238E27FC236}">
              <a16:creationId xmlns:a16="http://schemas.microsoft.com/office/drawing/2014/main" id="{00000000-0008-0000-1800-0000F4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7" name="Imagen 3300">
          <a:extLst>
            <a:ext uri="{FF2B5EF4-FFF2-40B4-BE49-F238E27FC236}">
              <a16:creationId xmlns:a16="http://schemas.microsoft.com/office/drawing/2014/main" id="{00000000-0008-0000-1800-0000F5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8" name="Imagen 3301">
          <a:extLst>
            <a:ext uri="{FF2B5EF4-FFF2-40B4-BE49-F238E27FC236}">
              <a16:creationId xmlns:a16="http://schemas.microsoft.com/office/drawing/2014/main" id="{00000000-0008-0000-1800-0000F6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19" name="Imagen 3302">
          <a:extLst>
            <a:ext uri="{FF2B5EF4-FFF2-40B4-BE49-F238E27FC236}">
              <a16:creationId xmlns:a16="http://schemas.microsoft.com/office/drawing/2014/main" id="{00000000-0008-0000-1800-0000F7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0" name="Imagen 3303">
          <a:extLst>
            <a:ext uri="{FF2B5EF4-FFF2-40B4-BE49-F238E27FC236}">
              <a16:creationId xmlns:a16="http://schemas.microsoft.com/office/drawing/2014/main" id="{00000000-0008-0000-1800-0000F8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1" name="Imagen 3304">
          <a:extLst>
            <a:ext uri="{FF2B5EF4-FFF2-40B4-BE49-F238E27FC236}">
              <a16:creationId xmlns:a16="http://schemas.microsoft.com/office/drawing/2014/main" id="{00000000-0008-0000-1800-0000F9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2" name="Imagen 3305">
          <a:extLst>
            <a:ext uri="{FF2B5EF4-FFF2-40B4-BE49-F238E27FC236}">
              <a16:creationId xmlns:a16="http://schemas.microsoft.com/office/drawing/2014/main" id="{00000000-0008-0000-1800-0000FA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3" name="Imagen 3306">
          <a:extLst>
            <a:ext uri="{FF2B5EF4-FFF2-40B4-BE49-F238E27FC236}">
              <a16:creationId xmlns:a16="http://schemas.microsoft.com/office/drawing/2014/main" id="{00000000-0008-0000-1800-0000FB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4" name="Imagen 3307">
          <a:extLst>
            <a:ext uri="{FF2B5EF4-FFF2-40B4-BE49-F238E27FC236}">
              <a16:creationId xmlns:a16="http://schemas.microsoft.com/office/drawing/2014/main" id="{00000000-0008-0000-1800-0000FC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5" name="Imagen 3308">
          <a:extLst>
            <a:ext uri="{FF2B5EF4-FFF2-40B4-BE49-F238E27FC236}">
              <a16:creationId xmlns:a16="http://schemas.microsoft.com/office/drawing/2014/main" id="{00000000-0008-0000-1800-0000FD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6" name="Imagen 3309">
          <a:extLst>
            <a:ext uri="{FF2B5EF4-FFF2-40B4-BE49-F238E27FC236}">
              <a16:creationId xmlns:a16="http://schemas.microsoft.com/office/drawing/2014/main" id="{00000000-0008-0000-1800-0000FE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7" name="Imagen 3310">
          <a:extLst>
            <a:ext uri="{FF2B5EF4-FFF2-40B4-BE49-F238E27FC236}">
              <a16:creationId xmlns:a16="http://schemas.microsoft.com/office/drawing/2014/main" id="{00000000-0008-0000-1800-0000FF0C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8" name="Imagen 3311">
          <a:extLst>
            <a:ext uri="{FF2B5EF4-FFF2-40B4-BE49-F238E27FC236}">
              <a16:creationId xmlns:a16="http://schemas.microsoft.com/office/drawing/2014/main" id="{00000000-0008-0000-1800-00000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29" name="Imagen 3312">
          <a:extLst>
            <a:ext uri="{FF2B5EF4-FFF2-40B4-BE49-F238E27FC236}">
              <a16:creationId xmlns:a16="http://schemas.microsoft.com/office/drawing/2014/main" id="{00000000-0008-0000-1800-00000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0" name="Imagen 3313">
          <a:extLst>
            <a:ext uri="{FF2B5EF4-FFF2-40B4-BE49-F238E27FC236}">
              <a16:creationId xmlns:a16="http://schemas.microsoft.com/office/drawing/2014/main" id="{00000000-0008-0000-1800-00000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1" name="Imagen 3314">
          <a:extLst>
            <a:ext uri="{FF2B5EF4-FFF2-40B4-BE49-F238E27FC236}">
              <a16:creationId xmlns:a16="http://schemas.microsoft.com/office/drawing/2014/main" id="{00000000-0008-0000-1800-00000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2" name="Imagen 3315">
          <a:extLst>
            <a:ext uri="{FF2B5EF4-FFF2-40B4-BE49-F238E27FC236}">
              <a16:creationId xmlns:a16="http://schemas.microsoft.com/office/drawing/2014/main" id="{00000000-0008-0000-1800-00000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3" name="Imagen 3316">
          <a:extLst>
            <a:ext uri="{FF2B5EF4-FFF2-40B4-BE49-F238E27FC236}">
              <a16:creationId xmlns:a16="http://schemas.microsoft.com/office/drawing/2014/main" id="{00000000-0008-0000-1800-00000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4" name="Imagen 3317">
          <a:extLst>
            <a:ext uri="{FF2B5EF4-FFF2-40B4-BE49-F238E27FC236}">
              <a16:creationId xmlns:a16="http://schemas.microsoft.com/office/drawing/2014/main" id="{00000000-0008-0000-1800-00000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5" name="Imagen 3318">
          <a:extLst>
            <a:ext uri="{FF2B5EF4-FFF2-40B4-BE49-F238E27FC236}">
              <a16:creationId xmlns:a16="http://schemas.microsoft.com/office/drawing/2014/main" id="{00000000-0008-0000-1800-00000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6" name="Imagen 3319">
          <a:extLst>
            <a:ext uri="{FF2B5EF4-FFF2-40B4-BE49-F238E27FC236}">
              <a16:creationId xmlns:a16="http://schemas.microsoft.com/office/drawing/2014/main" id="{00000000-0008-0000-1800-00000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7" name="Imagen 3320">
          <a:extLst>
            <a:ext uri="{FF2B5EF4-FFF2-40B4-BE49-F238E27FC236}">
              <a16:creationId xmlns:a16="http://schemas.microsoft.com/office/drawing/2014/main" id="{00000000-0008-0000-1800-00000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8" name="Imagen 3321">
          <a:extLst>
            <a:ext uri="{FF2B5EF4-FFF2-40B4-BE49-F238E27FC236}">
              <a16:creationId xmlns:a16="http://schemas.microsoft.com/office/drawing/2014/main" id="{00000000-0008-0000-1800-00000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39" name="Imagen 3322">
          <a:extLst>
            <a:ext uri="{FF2B5EF4-FFF2-40B4-BE49-F238E27FC236}">
              <a16:creationId xmlns:a16="http://schemas.microsoft.com/office/drawing/2014/main" id="{00000000-0008-0000-1800-00000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0" name="Imagen 3323">
          <a:extLst>
            <a:ext uri="{FF2B5EF4-FFF2-40B4-BE49-F238E27FC236}">
              <a16:creationId xmlns:a16="http://schemas.microsoft.com/office/drawing/2014/main" id="{00000000-0008-0000-1800-00000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1" name="Imagen 3324">
          <a:extLst>
            <a:ext uri="{FF2B5EF4-FFF2-40B4-BE49-F238E27FC236}">
              <a16:creationId xmlns:a16="http://schemas.microsoft.com/office/drawing/2014/main" id="{00000000-0008-0000-1800-00000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2" name="Imagen 3325">
          <a:extLst>
            <a:ext uri="{FF2B5EF4-FFF2-40B4-BE49-F238E27FC236}">
              <a16:creationId xmlns:a16="http://schemas.microsoft.com/office/drawing/2014/main" id="{00000000-0008-0000-1800-00000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3" name="Imagen 3326">
          <a:extLst>
            <a:ext uri="{FF2B5EF4-FFF2-40B4-BE49-F238E27FC236}">
              <a16:creationId xmlns:a16="http://schemas.microsoft.com/office/drawing/2014/main" id="{00000000-0008-0000-1800-00000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4" name="Imagen 3327">
          <a:extLst>
            <a:ext uri="{FF2B5EF4-FFF2-40B4-BE49-F238E27FC236}">
              <a16:creationId xmlns:a16="http://schemas.microsoft.com/office/drawing/2014/main" id="{00000000-0008-0000-1800-00001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5" name="Imagen 3328">
          <a:extLst>
            <a:ext uri="{FF2B5EF4-FFF2-40B4-BE49-F238E27FC236}">
              <a16:creationId xmlns:a16="http://schemas.microsoft.com/office/drawing/2014/main" id="{00000000-0008-0000-1800-00001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6" name="Imagen 3329">
          <a:extLst>
            <a:ext uri="{FF2B5EF4-FFF2-40B4-BE49-F238E27FC236}">
              <a16:creationId xmlns:a16="http://schemas.microsoft.com/office/drawing/2014/main" id="{00000000-0008-0000-1800-00001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7" name="Imagen 3330">
          <a:extLst>
            <a:ext uri="{FF2B5EF4-FFF2-40B4-BE49-F238E27FC236}">
              <a16:creationId xmlns:a16="http://schemas.microsoft.com/office/drawing/2014/main" id="{00000000-0008-0000-1800-00001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8" name="Imagen 3331">
          <a:extLst>
            <a:ext uri="{FF2B5EF4-FFF2-40B4-BE49-F238E27FC236}">
              <a16:creationId xmlns:a16="http://schemas.microsoft.com/office/drawing/2014/main" id="{00000000-0008-0000-1800-00001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49" name="Imagen 3332">
          <a:extLst>
            <a:ext uri="{FF2B5EF4-FFF2-40B4-BE49-F238E27FC236}">
              <a16:creationId xmlns:a16="http://schemas.microsoft.com/office/drawing/2014/main" id="{00000000-0008-0000-1800-00001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0" name="Imagen 3333">
          <a:extLst>
            <a:ext uri="{FF2B5EF4-FFF2-40B4-BE49-F238E27FC236}">
              <a16:creationId xmlns:a16="http://schemas.microsoft.com/office/drawing/2014/main" id="{00000000-0008-0000-1800-00001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1" name="Imagen 3334">
          <a:extLst>
            <a:ext uri="{FF2B5EF4-FFF2-40B4-BE49-F238E27FC236}">
              <a16:creationId xmlns:a16="http://schemas.microsoft.com/office/drawing/2014/main" id="{00000000-0008-0000-1800-00001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2" name="Imagen 3335">
          <a:extLst>
            <a:ext uri="{FF2B5EF4-FFF2-40B4-BE49-F238E27FC236}">
              <a16:creationId xmlns:a16="http://schemas.microsoft.com/office/drawing/2014/main" id="{00000000-0008-0000-1800-00001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3" name="Imagen 3336">
          <a:extLst>
            <a:ext uri="{FF2B5EF4-FFF2-40B4-BE49-F238E27FC236}">
              <a16:creationId xmlns:a16="http://schemas.microsoft.com/office/drawing/2014/main" id="{00000000-0008-0000-1800-00001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4" name="Imagen 3337">
          <a:extLst>
            <a:ext uri="{FF2B5EF4-FFF2-40B4-BE49-F238E27FC236}">
              <a16:creationId xmlns:a16="http://schemas.microsoft.com/office/drawing/2014/main" id="{00000000-0008-0000-1800-00001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5" name="Imagen 3338">
          <a:extLst>
            <a:ext uri="{FF2B5EF4-FFF2-40B4-BE49-F238E27FC236}">
              <a16:creationId xmlns:a16="http://schemas.microsoft.com/office/drawing/2014/main" id="{00000000-0008-0000-1800-00001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6" name="Imagen 3339">
          <a:extLst>
            <a:ext uri="{FF2B5EF4-FFF2-40B4-BE49-F238E27FC236}">
              <a16:creationId xmlns:a16="http://schemas.microsoft.com/office/drawing/2014/main" id="{00000000-0008-0000-1800-00001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7" name="Imagen 3340">
          <a:extLst>
            <a:ext uri="{FF2B5EF4-FFF2-40B4-BE49-F238E27FC236}">
              <a16:creationId xmlns:a16="http://schemas.microsoft.com/office/drawing/2014/main" id="{00000000-0008-0000-1800-00001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8" name="Imagen 3341">
          <a:extLst>
            <a:ext uri="{FF2B5EF4-FFF2-40B4-BE49-F238E27FC236}">
              <a16:creationId xmlns:a16="http://schemas.microsoft.com/office/drawing/2014/main" id="{00000000-0008-0000-1800-00001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59" name="Imagen 3342">
          <a:extLst>
            <a:ext uri="{FF2B5EF4-FFF2-40B4-BE49-F238E27FC236}">
              <a16:creationId xmlns:a16="http://schemas.microsoft.com/office/drawing/2014/main" id="{00000000-0008-0000-1800-00001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0" name="Imagen 3343">
          <a:extLst>
            <a:ext uri="{FF2B5EF4-FFF2-40B4-BE49-F238E27FC236}">
              <a16:creationId xmlns:a16="http://schemas.microsoft.com/office/drawing/2014/main" id="{00000000-0008-0000-1800-00002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1" name="Imagen 3344">
          <a:extLst>
            <a:ext uri="{FF2B5EF4-FFF2-40B4-BE49-F238E27FC236}">
              <a16:creationId xmlns:a16="http://schemas.microsoft.com/office/drawing/2014/main" id="{00000000-0008-0000-1800-00002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2" name="Imagen 3345">
          <a:extLst>
            <a:ext uri="{FF2B5EF4-FFF2-40B4-BE49-F238E27FC236}">
              <a16:creationId xmlns:a16="http://schemas.microsoft.com/office/drawing/2014/main" id="{00000000-0008-0000-1800-00002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3" name="Imagen 3346">
          <a:extLst>
            <a:ext uri="{FF2B5EF4-FFF2-40B4-BE49-F238E27FC236}">
              <a16:creationId xmlns:a16="http://schemas.microsoft.com/office/drawing/2014/main" id="{00000000-0008-0000-1800-00002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4" name="Imagen 3347">
          <a:extLst>
            <a:ext uri="{FF2B5EF4-FFF2-40B4-BE49-F238E27FC236}">
              <a16:creationId xmlns:a16="http://schemas.microsoft.com/office/drawing/2014/main" id="{00000000-0008-0000-1800-00002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5" name="Imagen 3348">
          <a:extLst>
            <a:ext uri="{FF2B5EF4-FFF2-40B4-BE49-F238E27FC236}">
              <a16:creationId xmlns:a16="http://schemas.microsoft.com/office/drawing/2014/main" id="{00000000-0008-0000-1800-00002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6" name="Imagen 3349">
          <a:extLst>
            <a:ext uri="{FF2B5EF4-FFF2-40B4-BE49-F238E27FC236}">
              <a16:creationId xmlns:a16="http://schemas.microsoft.com/office/drawing/2014/main" id="{00000000-0008-0000-1800-00002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7" name="Imagen 3350">
          <a:extLst>
            <a:ext uri="{FF2B5EF4-FFF2-40B4-BE49-F238E27FC236}">
              <a16:creationId xmlns:a16="http://schemas.microsoft.com/office/drawing/2014/main" id="{00000000-0008-0000-1800-00002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8" name="Imagen 3351">
          <a:extLst>
            <a:ext uri="{FF2B5EF4-FFF2-40B4-BE49-F238E27FC236}">
              <a16:creationId xmlns:a16="http://schemas.microsoft.com/office/drawing/2014/main" id="{00000000-0008-0000-1800-00002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69" name="Imagen 3352">
          <a:extLst>
            <a:ext uri="{FF2B5EF4-FFF2-40B4-BE49-F238E27FC236}">
              <a16:creationId xmlns:a16="http://schemas.microsoft.com/office/drawing/2014/main" id="{00000000-0008-0000-1800-00002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0" name="Imagen 3353">
          <a:extLst>
            <a:ext uri="{FF2B5EF4-FFF2-40B4-BE49-F238E27FC236}">
              <a16:creationId xmlns:a16="http://schemas.microsoft.com/office/drawing/2014/main" id="{00000000-0008-0000-1800-00002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1" name="Imagen 3354">
          <a:extLst>
            <a:ext uri="{FF2B5EF4-FFF2-40B4-BE49-F238E27FC236}">
              <a16:creationId xmlns:a16="http://schemas.microsoft.com/office/drawing/2014/main" id="{00000000-0008-0000-1800-00002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2" name="Imagen 3355">
          <a:extLst>
            <a:ext uri="{FF2B5EF4-FFF2-40B4-BE49-F238E27FC236}">
              <a16:creationId xmlns:a16="http://schemas.microsoft.com/office/drawing/2014/main" id="{00000000-0008-0000-1800-00002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3" name="Imagen 3356">
          <a:extLst>
            <a:ext uri="{FF2B5EF4-FFF2-40B4-BE49-F238E27FC236}">
              <a16:creationId xmlns:a16="http://schemas.microsoft.com/office/drawing/2014/main" id="{00000000-0008-0000-1800-00002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4" name="Imagen 3357">
          <a:extLst>
            <a:ext uri="{FF2B5EF4-FFF2-40B4-BE49-F238E27FC236}">
              <a16:creationId xmlns:a16="http://schemas.microsoft.com/office/drawing/2014/main" id="{00000000-0008-0000-1800-00002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5" name="Imagen 3358">
          <a:extLst>
            <a:ext uri="{FF2B5EF4-FFF2-40B4-BE49-F238E27FC236}">
              <a16:creationId xmlns:a16="http://schemas.microsoft.com/office/drawing/2014/main" id="{00000000-0008-0000-1800-00002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6" name="Imagen 3359">
          <a:extLst>
            <a:ext uri="{FF2B5EF4-FFF2-40B4-BE49-F238E27FC236}">
              <a16:creationId xmlns:a16="http://schemas.microsoft.com/office/drawing/2014/main" id="{00000000-0008-0000-1800-00003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7" name="Imagen 3360">
          <a:extLst>
            <a:ext uri="{FF2B5EF4-FFF2-40B4-BE49-F238E27FC236}">
              <a16:creationId xmlns:a16="http://schemas.microsoft.com/office/drawing/2014/main" id="{00000000-0008-0000-1800-00003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8" name="Imagen 3361">
          <a:extLst>
            <a:ext uri="{FF2B5EF4-FFF2-40B4-BE49-F238E27FC236}">
              <a16:creationId xmlns:a16="http://schemas.microsoft.com/office/drawing/2014/main" id="{00000000-0008-0000-1800-00003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79" name="Imagen 3362">
          <a:extLst>
            <a:ext uri="{FF2B5EF4-FFF2-40B4-BE49-F238E27FC236}">
              <a16:creationId xmlns:a16="http://schemas.microsoft.com/office/drawing/2014/main" id="{00000000-0008-0000-1800-00003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0" name="Imagen 3363">
          <a:extLst>
            <a:ext uri="{FF2B5EF4-FFF2-40B4-BE49-F238E27FC236}">
              <a16:creationId xmlns:a16="http://schemas.microsoft.com/office/drawing/2014/main" id="{00000000-0008-0000-1800-00003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1" name="Imagen 3364">
          <a:extLst>
            <a:ext uri="{FF2B5EF4-FFF2-40B4-BE49-F238E27FC236}">
              <a16:creationId xmlns:a16="http://schemas.microsoft.com/office/drawing/2014/main" id="{00000000-0008-0000-1800-00003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2" name="Imagen 3365">
          <a:extLst>
            <a:ext uri="{FF2B5EF4-FFF2-40B4-BE49-F238E27FC236}">
              <a16:creationId xmlns:a16="http://schemas.microsoft.com/office/drawing/2014/main" id="{00000000-0008-0000-1800-00003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3" name="Imagen 3366">
          <a:extLst>
            <a:ext uri="{FF2B5EF4-FFF2-40B4-BE49-F238E27FC236}">
              <a16:creationId xmlns:a16="http://schemas.microsoft.com/office/drawing/2014/main" id="{00000000-0008-0000-1800-00003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4" name="Imagen 3367">
          <a:extLst>
            <a:ext uri="{FF2B5EF4-FFF2-40B4-BE49-F238E27FC236}">
              <a16:creationId xmlns:a16="http://schemas.microsoft.com/office/drawing/2014/main" id="{00000000-0008-0000-1800-00003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5" name="Imagen 3368">
          <a:extLst>
            <a:ext uri="{FF2B5EF4-FFF2-40B4-BE49-F238E27FC236}">
              <a16:creationId xmlns:a16="http://schemas.microsoft.com/office/drawing/2014/main" id="{00000000-0008-0000-1800-00003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6" name="Imagen 3369">
          <a:extLst>
            <a:ext uri="{FF2B5EF4-FFF2-40B4-BE49-F238E27FC236}">
              <a16:creationId xmlns:a16="http://schemas.microsoft.com/office/drawing/2014/main" id="{00000000-0008-0000-1800-00003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7" name="Imagen 3370">
          <a:extLst>
            <a:ext uri="{FF2B5EF4-FFF2-40B4-BE49-F238E27FC236}">
              <a16:creationId xmlns:a16="http://schemas.microsoft.com/office/drawing/2014/main" id="{00000000-0008-0000-1800-00003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8" name="Imagen 3371">
          <a:extLst>
            <a:ext uri="{FF2B5EF4-FFF2-40B4-BE49-F238E27FC236}">
              <a16:creationId xmlns:a16="http://schemas.microsoft.com/office/drawing/2014/main" id="{00000000-0008-0000-1800-00003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89" name="Imagen 3372">
          <a:extLst>
            <a:ext uri="{FF2B5EF4-FFF2-40B4-BE49-F238E27FC236}">
              <a16:creationId xmlns:a16="http://schemas.microsoft.com/office/drawing/2014/main" id="{00000000-0008-0000-1800-00003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0" name="Imagen 3373">
          <a:extLst>
            <a:ext uri="{FF2B5EF4-FFF2-40B4-BE49-F238E27FC236}">
              <a16:creationId xmlns:a16="http://schemas.microsoft.com/office/drawing/2014/main" id="{00000000-0008-0000-1800-00003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1" name="Imagen 3374">
          <a:extLst>
            <a:ext uri="{FF2B5EF4-FFF2-40B4-BE49-F238E27FC236}">
              <a16:creationId xmlns:a16="http://schemas.microsoft.com/office/drawing/2014/main" id="{00000000-0008-0000-1800-00003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2" name="Imagen 3375">
          <a:extLst>
            <a:ext uri="{FF2B5EF4-FFF2-40B4-BE49-F238E27FC236}">
              <a16:creationId xmlns:a16="http://schemas.microsoft.com/office/drawing/2014/main" id="{00000000-0008-0000-1800-00004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3" name="Imagen 3376">
          <a:extLst>
            <a:ext uri="{FF2B5EF4-FFF2-40B4-BE49-F238E27FC236}">
              <a16:creationId xmlns:a16="http://schemas.microsoft.com/office/drawing/2014/main" id="{00000000-0008-0000-1800-00004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4" name="Imagen 3377">
          <a:extLst>
            <a:ext uri="{FF2B5EF4-FFF2-40B4-BE49-F238E27FC236}">
              <a16:creationId xmlns:a16="http://schemas.microsoft.com/office/drawing/2014/main" id="{00000000-0008-0000-1800-00004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5" name="Imagen 3378">
          <a:extLst>
            <a:ext uri="{FF2B5EF4-FFF2-40B4-BE49-F238E27FC236}">
              <a16:creationId xmlns:a16="http://schemas.microsoft.com/office/drawing/2014/main" id="{00000000-0008-0000-1800-00004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6" name="Imagen 3379">
          <a:extLst>
            <a:ext uri="{FF2B5EF4-FFF2-40B4-BE49-F238E27FC236}">
              <a16:creationId xmlns:a16="http://schemas.microsoft.com/office/drawing/2014/main" id="{00000000-0008-0000-1800-00004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7" name="Imagen 3380">
          <a:extLst>
            <a:ext uri="{FF2B5EF4-FFF2-40B4-BE49-F238E27FC236}">
              <a16:creationId xmlns:a16="http://schemas.microsoft.com/office/drawing/2014/main" id="{00000000-0008-0000-1800-00004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8" name="Imagen 3381">
          <a:extLst>
            <a:ext uri="{FF2B5EF4-FFF2-40B4-BE49-F238E27FC236}">
              <a16:creationId xmlns:a16="http://schemas.microsoft.com/office/drawing/2014/main" id="{00000000-0008-0000-1800-00004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399" name="Imagen 3382">
          <a:extLst>
            <a:ext uri="{FF2B5EF4-FFF2-40B4-BE49-F238E27FC236}">
              <a16:creationId xmlns:a16="http://schemas.microsoft.com/office/drawing/2014/main" id="{00000000-0008-0000-1800-00004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0" name="Imagen 3383">
          <a:extLst>
            <a:ext uri="{FF2B5EF4-FFF2-40B4-BE49-F238E27FC236}">
              <a16:creationId xmlns:a16="http://schemas.microsoft.com/office/drawing/2014/main" id="{00000000-0008-0000-1800-00004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1" name="Imagen 3384">
          <a:extLst>
            <a:ext uri="{FF2B5EF4-FFF2-40B4-BE49-F238E27FC236}">
              <a16:creationId xmlns:a16="http://schemas.microsoft.com/office/drawing/2014/main" id="{00000000-0008-0000-1800-00004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2" name="Imagen 3385">
          <a:extLst>
            <a:ext uri="{FF2B5EF4-FFF2-40B4-BE49-F238E27FC236}">
              <a16:creationId xmlns:a16="http://schemas.microsoft.com/office/drawing/2014/main" id="{00000000-0008-0000-1800-00004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3" name="Imagen 3386">
          <a:extLst>
            <a:ext uri="{FF2B5EF4-FFF2-40B4-BE49-F238E27FC236}">
              <a16:creationId xmlns:a16="http://schemas.microsoft.com/office/drawing/2014/main" id="{00000000-0008-0000-1800-00004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4" name="Imagen 3387">
          <a:extLst>
            <a:ext uri="{FF2B5EF4-FFF2-40B4-BE49-F238E27FC236}">
              <a16:creationId xmlns:a16="http://schemas.microsoft.com/office/drawing/2014/main" id="{00000000-0008-0000-1800-00004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5" name="Imagen 3388">
          <a:extLst>
            <a:ext uri="{FF2B5EF4-FFF2-40B4-BE49-F238E27FC236}">
              <a16:creationId xmlns:a16="http://schemas.microsoft.com/office/drawing/2014/main" id="{00000000-0008-0000-1800-00004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6" name="Imagen 3389">
          <a:extLst>
            <a:ext uri="{FF2B5EF4-FFF2-40B4-BE49-F238E27FC236}">
              <a16:creationId xmlns:a16="http://schemas.microsoft.com/office/drawing/2014/main" id="{00000000-0008-0000-1800-00004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7" name="Imagen 3390">
          <a:extLst>
            <a:ext uri="{FF2B5EF4-FFF2-40B4-BE49-F238E27FC236}">
              <a16:creationId xmlns:a16="http://schemas.microsoft.com/office/drawing/2014/main" id="{00000000-0008-0000-1800-00004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8" name="Imagen 3391">
          <a:extLst>
            <a:ext uri="{FF2B5EF4-FFF2-40B4-BE49-F238E27FC236}">
              <a16:creationId xmlns:a16="http://schemas.microsoft.com/office/drawing/2014/main" id="{00000000-0008-0000-1800-00005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09" name="Imagen 3392">
          <a:extLst>
            <a:ext uri="{FF2B5EF4-FFF2-40B4-BE49-F238E27FC236}">
              <a16:creationId xmlns:a16="http://schemas.microsoft.com/office/drawing/2014/main" id="{00000000-0008-0000-1800-00005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0" name="Imagen 3393">
          <a:extLst>
            <a:ext uri="{FF2B5EF4-FFF2-40B4-BE49-F238E27FC236}">
              <a16:creationId xmlns:a16="http://schemas.microsoft.com/office/drawing/2014/main" id="{00000000-0008-0000-1800-00005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1" name="Imagen 3394">
          <a:extLst>
            <a:ext uri="{FF2B5EF4-FFF2-40B4-BE49-F238E27FC236}">
              <a16:creationId xmlns:a16="http://schemas.microsoft.com/office/drawing/2014/main" id="{00000000-0008-0000-1800-00005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2" name="Imagen 3395">
          <a:extLst>
            <a:ext uri="{FF2B5EF4-FFF2-40B4-BE49-F238E27FC236}">
              <a16:creationId xmlns:a16="http://schemas.microsoft.com/office/drawing/2014/main" id="{00000000-0008-0000-1800-00005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3" name="Imagen 3396">
          <a:extLst>
            <a:ext uri="{FF2B5EF4-FFF2-40B4-BE49-F238E27FC236}">
              <a16:creationId xmlns:a16="http://schemas.microsoft.com/office/drawing/2014/main" id="{00000000-0008-0000-1800-00005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4" name="Imagen 3397">
          <a:extLst>
            <a:ext uri="{FF2B5EF4-FFF2-40B4-BE49-F238E27FC236}">
              <a16:creationId xmlns:a16="http://schemas.microsoft.com/office/drawing/2014/main" id="{00000000-0008-0000-1800-00005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5" name="Imagen 3398">
          <a:extLst>
            <a:ext uri="{FF2B5EF4-FFF2-40B4-BE49-F238E27FC236}">
              <a16:creationId xmlns:a16="http://schemas.microsoft.com/office/drawing/2014/main" id="{00000000-0008-0000-1800-00005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6" name="Imagen 3399">
          <a:extLst>
            <a:ext uri="{FF2B5EF4-FFF2-40B4-BE49-F238E27FC236}">
              <a16:creationId xmlns:a16="http://schemas.microsoft.com/office/drawing/2014/main" id="{00000000-0008-0000-1800-00005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7" name="Imagen 3400">
          <a:extLst>
            <a:ext uri="{FF2B5EF4-FFF2-40B4-BE49-F238E27FC236}">
              <a16:creationId xmlns:a16="http://schemas.microsoft.com/office/drawing/2014/main" id="{00000000-0008-0000-1800-00005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8" name="Imagen 3401">
          <a:extLst>
            <a:ext uri="{FF2B5EF4-FFF2-40B4-BE49-F238E27FC236}">
              <a16:creationId xmlns:a16="http://schemas.microsoft.com/office/drawing/2014/main" id="{00000000-0008-0000-1800-00005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19" name="Imagen 3402">
          <a:extLst>
            <a:ext uri="{FF2B5EF4-FFF2-40B4-BE49-F238E27FC236}">
              <a16:creationId xmlns:a16="http://schemas.microsoft.com/office/drawing/2014/main" id="{00000000-0008-0000-1800-00005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0" name="Imagen 3403">
          <a:extLst>
            <a:ext uri="{FF2B5EF4-FFF2-40B4-BE49-F238E27FC236}">
              <a16:creationId xmlns:a16="http://schemas.microsoft.com/office/drawing/2014/main" id="{00000000-0008-0000-1800-00005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1" name="Imagen 3404">
          <a:extLst>
            <a:ext uri="{FF2B5EF4-FFF2-40B4-BE49-F238E27FC236}">
              <a16:creationId xmlns:a16="http://schemas.microsoft.com/office/drawing/2014/main" id="{00000000-0008-0000-1800-00005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2" name="Imagen 3405">
          <a:extLst>
            <a:ext uri="{FF2B5EF4-FFF2-40B4-BE49-F238E27FC236}">
              <a16:creationId xmlns:a16="http://schemas.microsoft.com/office/drawing/2014/main" id="{00000000-0008-0000-1800-00005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3" name="Imagen 3406">
          <a:extLst>
            <a:ext uri="{FF2B5EF4-FFF2-40B4-BE49-F238E27FC236}">
              <a16:creationId xmlns:a16="http://schemas.microsoft.com/office/drawing/2014/main" id="{00000000-0008-0000-1800-00005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4" name="Imagen 3407">
          <a:extLst>
            <a:ext uri="{FF2B5EF4-FFF2-40B4-BE49-F238E27FC236}">
              <a16:creationId xmlns:a16="http://schemas.microsoft.com/office/drawing/2014/main" id="{00000000-0008-0000-1800-00006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5" name="Imagen 3408">
          <a:extLst>
            <a:ext uri="{FF2B5EF4-FFF2-40B4-BE49-F238E27FC236}">
              <a16:creationId xmlns:a16="http://schemas.microsoft.com/office/drawing/2014/main" id="{00000000-0008-0000-1800-00006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6" name="Imagen 3409">
          <a:extLst>
            <a:ext uri="{FF2B5EF4-FFF2-40B4-BE49-F238E27FC236}">
              <a16:creationId xmlns:a16="http://schemas.microsoft.com/office/drawing/2014/main" id="{00000000-0008-0000-1800-00006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7" name="Imagen 3410">
          <a:extLst>
            <a:ext uri="{FF2B5EF4-FFF2-40B4-BE49-F238E27FC236}">
              <a16:creationId xmlns:a16="http://schemas.microsoft.com/office/drawing/2014/main" id="{00000000-0008-0000-1800-00006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8" name="Imagen 3411">
          <a:extLst>
            <a:ext uri="{FF2B5EF4-FFF2-40B4-BE49-F238E27FC236}">
              <a16:creationId xmlns:a16="http://schemas.microsoft.com/office/drawing/2014/main" id="{00000000-0008-0000-1800-00006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29" name="Imagen 3412">
          <a:extLst>
            <a:ext uri="{FF2B5EF4-FFF2-40B4-BE49-F238E27FC236}">
              <a16:creationId xmlns:a16="http://schemas.microsoft.com/office/drawing/2014/main" id="{00000000-0008-0000-1800-00006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0" name="Imagen 3413">
          <a:extLst>
            <a:ext uri="{FF2B5EF4-FFF2-40B4-BE49-F238E27FC236}">
              <a16:creationId xmlns:a16="http://schemas.microsoft.com/office/drawing/2014/main" id="{00000000-0008-0000-1800-00006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1" name="Imagen 3414">
          <a:extLst>
            <a:ext uri="{FF2B5EF4-FFF2-40B4-BE49-F238E27FC236}">
              <a16:creationId xmlns:a16="http://schemas.microsoft.com/office/drawing/2014/main" id="{00000000-0008-0000-1800-00006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2" name="Imagen 3415">
          <a:extLst>
            <a:ext uri="{FF2B5EF4-FFF2-40B4-BE49-F238E27FC236}">
              <a16:creationId xmlns:a16="http://schemas.microsoft.com/office/drawing/2014/main" id="{00000000-0008-0000-1800-00006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3" name="Imagen 3416">
          <a:extLst>
            <a:ext uri="{FF2B5EF4-FFF2-40B4-BE49-F238E27FC236}">
              <a16:creationId xmlns:a16="http://schemas.microsoft.com/office/drawing/2014/main" id="{00000000-0008-0000-1800-00006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4" name="Imagen 3417">
          <a:extLst>
            <a:ext uri="{FF2B5EF4-FFF2-40B4-BE49-F238E27FC236}">
              <a16:creationId xmlns:a16="http://schemas.microsoft.com/office/drawing/2014/main" id="{00000000-0008-0000-1800-00006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5" name="Imagen 3418">
          <a:extLst>
            <a:ext uri="{FF2B5EF4-FFF2-40B4-BE49-F238E27FC236}">
              <a16:creationId xmlns:a16="http://schemas.microsoft.com/office/drawing/2014/main" id="{00000000-0008-0000-1800-00006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6" name="Imagen 3419">
          <a:extLst>
            <a:ext uri="{FF2B5EF4-FFF2-40B4-BE49-F238E27FC236}">
              <a16:creationId xmlns:a16="http://schemas.microsoft.com/office/drawing/2014/main" id="{00000000-0008-0000-1800-00006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7" name="Imagen 3420">
          <a:extLst>
            <a:ext uri="{FF2B5EF4-FFF2-40B4-BE49-F238E27FC236}">
              <a16:creationId xmlns:a16="http://schemas.microsoft.com/office/drawing/2014/main" id="{00000000-0008-0000-1800-00006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8" name="Imagen 3421">
          <a:extLst>
            <a:ext uri="{FF2B5EF4-FFF2-40B4-BE49-F238E27FC236}">
              <a16:creationId xmlns:a16="http://schemas.microsoft.com/office/drawing/2014/main" id="{00000000-0008-0000-1800-00006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39" name="Imagen 3422">
          <a:extLst>
            <a:ext uri="{FF2B5EF4-FFF2-40B4-BE49-F238E27FC236}">
              <a16:creationId xmlns:a16="http://schemas.microsoft.com/office/drawing/2014/main" id="{00000000-0008-0000-1800-00006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0" name="Imagen 3423">
          <a:extLst>
            <a:ext uri="{FF2B5EF4-FFF2-40B4-BE49-F238E27FC236}">
              <a16:creationId xmlns:a16="http://schemas.microsoft.com/office/drawing/2014/main" id="{00000000-0008-0000-1800-00007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1" name="Imagen 3424">
          <a:extLst>
            <a:ext uri="{FF2B5EF4-FFF2-40B4-BE49-F238E27FC236}">
              <a16:creationId xmlns:a16="http://schemas.microsoft.com/office/drawing/2014/main" id="{00000000-0008-0000-1800-00007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2" name="Imagen 3425">
          <a:extLst>
            <a:ext uri="{FF2B5EF4-FFF2-40B4-BE49-F238E27FC236}">
              <a16:creationId xmlns:a16="http://schemas.microsoft.com/office/drawing/2014/main" id="{00000000-0008-0000-1800-00007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3" name="Imagen 3426">
          <a:extLst>
            <a:ext uri="{FF2B5EF4-FFF2-40B4-BE49-F238E27FC236}">
              <a16:creationId xmlns:a16="http://schemas.microsoft.com/office/drawing/2014/main" id="{00000000-0008-0000-1800-00007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4" name="Imagen 3427">
          <a:extLst>
            <a:ext uri="{FF2B5EF4-FFF2-40B4-BE49-F238E27FC236}">
              <a16:creationId xmlns:a16="http://schemas.microsoft.com/office/drawing/2014/main" id="{00000000-0008-0000-1800-00007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5" name="Imagen 3428">
          <a:extLst>
            <a:ext uri="{FF2B5EF4-FFF2-40B4-BE49-F238E27FC236}">
              <a16:creationId xmlns:a16="http://schemas.microsoft.com/office/drawing/2014/main" id="{00000000-0008-0000-1800-00007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6" name="Imagen 3429">
          <a:extLst>
            <a:ext uri="{FF2B5EF4-FFF2-40B4-BE49-F238E27FC236}">
              <a16:creationId xmlns:a16="http://schemas.microsoft.com/office/drawing/2014/main" id="{00000000-0008-0000-1800-00007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7" name="Imagen 3430">
          <a:extLst>
            <a:ext uri="{FF2B5EF4-FFF2-40B4-BE49-F238E27FC236}">
              <a16:creationId xmlns:a16="http://schemas.microsoft.com/office/drawing/2014/main" id="{00000000-0008-0000-1800-00007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8" name="Imagen 3431">
          <a:extLst>
            <a:ext uri="{FF2B5EF4-FFF2-40B4-BE49-F238E27FC236}">
              <a16:creationId xmlns:a16="http://schemas.microsoft.com/office/drawing/2014/main" id="{00000000-0008-0000-1800-00007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49" name="Imagen 3432">
          <a:extLst>
            <a:ext uri="{FF2B5EF4-FFF2-40B4-BE49-F238E27FC236}">
              <a16:creationId xmlns:a16="http://schemas.microsoft.com/office/drawing/2014/main" id="{00000000-0008-0000-1800-00007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0" name="Imagen 3433">
          <a:extLst>
            <a:ext uri="{FF2B5EF4-FFF2-40B4-BE49-F238E27FC236}">
              <a16:creationId xmlns:a16="http://schemas.microsoft.com/office/drawing/2014/main" id="{00000000-0008-0000-1800-00007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1" name="Imagen 3434">
          <a:extLst>
            <a:ext uri="{FF2B5EF4-FFF2-40B4-BE49-F238E27FC236}">
              <a16:creationId xmlns:a16="http://schemas.microsoft.com/office/drawing/2014/main" id="{00000000-0008-0000-1800-00007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2" name="Imagen 3435">
          <a:extLst>
            <a:ext uri="{FF2B5EF4-FFF2-40B4-BE49-F238E27FC236}">
              <a16:creationId xmlns:a16="http://schemas.microsoft.com/office/drawing/2014/main" id="{00000000-0008-0000-1800-00007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3" name="Imagen 3436">
          <a:extLst>
            <a:ext uri="{FF2B5EF4-FFF2-40B4-BE49-F238E27FC236}">
              <a16:creationId xmlns:a16="http://schemas.microsoft.com/office/drawing/2014/main" id="{00000000-0008-0000-1800-00007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4" name="Imagen 3437">
          <a:extLst>
            <a:ext uri="{FF2B5EF4-FFF2-40B4-BE49-F238E27FC236}">
              <a16:creationId xmlns:a16="http://schemas.microsoft.com/office/drawing/2014/main" id="{00000000-0008-0000-1800-00007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5" name="Imagen 3438">
          <a:extLst>
            <a:ext uri="{FF2B5EF4-FFF2-40B4-BE49-F238E27FC236}">
              <a16:creationId xmlns:a16="http://schemas.microsoft.com/office/drawing/2014/main" id="{00000000-0008-0000-1800-00007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6" name="Imagen 3439">
          <a:extLst>
            <a:ext uri="{FF2B5EF4-FFF2-40B4-BE49-F238E27FC236}">
              <a16:creationId xmlns:a16="http://schemas.microsoft.com/office/drawing/2014/main" id="{00000000-0008-0000-1800-00008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7" name="Imagen 3440">
          <a:extLst>
            <a:ext uri="{FF2B5EF4-FFF2-40B4-BE49-F238E27FC236}">
              <a16:creationId xmlns:a16="http://schemas.microsoft.com/office/drawing/2014/main" id="{00000000-0008-0000-1800-00008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8" name="Imagen 3441">
          <a:extLst>
            <a:ext uri="{FF2B5EF4-FFF2-40B4-BE49-F238E27FC236}">
              <a16:creationId xmlns:a16="http://schemas.microsoft.com/office/drawing/2014/main" id="{00000000-0008-0000-1800-00008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59" name="Imagen 3442">
          <a:extLst>
            <a:ext uri="{FF2B5EF4-FFF2-40B4-BE49-F238E27FC236}">
              <a16:creationId xmlns:a16="http://schemas.microsoft.com/office/drawing/2014/main" id="{00000000-0008-0000-1800-00008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0" name="Imagen 3443">
          <a:extLst>
            <a:ext uri="{FF2B5EF4-FFF2-40B4-BE49-F238E27FC236}">
              <a16:creationId xmlns:a16="http://schemas.microsoft.com/office/drawing/2014/main" id="{00000000-0008-0000-1800-00008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1" name="Imagen 3444">
          <a:extLst>
            <a:ext uri="{FF2B5EF4-FFF2-40B4-BE49-F238E27FC236}">
              <a16:creationId xmlns:a16="http://schemas.microsoft.com/office/drawing/2014/main" id="{00000000-0008-0000-1800-00008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2" name="Imagen 3445">
          <a:extLst>
            <a:ext uri="{FF2B5EF4-FFF2-40B4-BE49-F238E27FC236}">
              <a16:creationId xmlns:a16="http://schemas.microsoft.com/office/drawing/2014/main" id="{00000000-0008-0000-1800-00008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3" name="Imagen 3446">
          <a:extLst>
            <a:ext uri="{FF2B5EF4-FFF2-40B4-BE49-F238E27FC236}">
              <a16:creationId xmlns:a16="http://schemas.microsoft.com/office/drawing/2014/main" id="{00000000-0008-0000-1800-00008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4" name="Imagen 3447">
          <a:extLst>
            <a:ext uri="{FF2B5EF4-FFF2-40B4-BE49-F238E27FC236}">
              <a16:creationId xmlns:a16="http://schemas.microsoft.com/office/drawing/2014/main" id="{00000000-0008-0000-1800-00008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5" name="Imagen 3448">
          <a:extLst>
            <a:ext uri="{FF2B5EF4-FFF2-40B4-BE49-F238E27FC236}">
              <a16:creationId xmlns:a16="http://schemas.microsoft.com/office/drawing/2014/main" id="{00000000-0008-0000-1800-00008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6" name="Imagen 3449">
          <a:extLst>
            <a:ext uri="{FF2B5EF4-FFF2-40B4-BE49-F238E27FC236}">
              <a16:creationId xmlns:a16="http://schemas.microsoft.com/office/drawing/2014/main" id="{00000000-0008-0000-1800-00008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7" name="Imagen 3450">
          <a:extLst>
            <a:ext uri="{FF2B5EF4-FFF2-40B4-BE49-F238E27FC236}">
              <a16:creationId xmlns:a16="http://schemas.microsoft.com/office/drawing/2014/main" id="{00000000-0008-0000-1800-00008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8" name="Imagen 3451">
          <a:extLst>
            <a:ext uri="{FF2B5EF4-FFF2-40B4-BE49-F238E27FC236}">
              <a16:creationId xmlns:a16="http://schemas.microsoft.com/office/drawing/2014/main" id="{00000000-0008-0000-1800-00008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69" name="Imagen 3452">
          <a:extLst>
            <a:ext uri="{FF2B5EF4-FFF2-40B4-BE49-F238E27FC236}">
              <a16:creationId xmlns:a16="http://schemas.microsoft.com/office/drawing/2014/main" id="{00000000-0008-0000-1800-00008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70" name="Imagen 3453">
          <a:extLst>
            <a:ext uri="{FF2B5EF4-FFF2-40B4-BE49-F238E27FC236}">
              <a16:creationId xmlns:a16="http://schemas.microsoft.com/office/drawing/2014/main" id="{00000000-0008-0000-1800-00008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71" name="Imagen 3454">
          <a:extLst>
            <a:ext uri="{FF2B5EF4-FFF2-40B4-BE49-F238E27FC236}">
              <a16:creationId xmlns:a16="http://schemas.microsoft.com/office/drawing/2014/main" id="{00000000-0008-0000-1800-00008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72" name="Imagen 3455">
          <a:extLst>
            <a:ext uri="{FF2B5EF4-FFF2-40B4-BE49-F238E27FC236}">
              <a16:creationId xmlns:a16="http://schemas.microsoft.com/office/drawing/2014/main" id="{00000000-0008-0000-1800-00009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73" name="Imagen 3456">
          <a:extLst>
            <a:ext uri="{FF2B5EF4-FFF2-40B4-BE49-F238E27FC236}">
              <a16:creationId xmlns:a16="http://schemas.microsoft.com/office/drawing/2014/main" id="{00000000-0008-0000-1800-00009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74" name="Imagen 3457">
          <a:extLst>
            <a:ext uri="{FF2B5EF4-FFF2-40B4-BE49-F238E27FC236}">
              <a16:creationId xmlns:a16="http://schemas.microsoft.com/office/drawing/2014/main" id="{00000000-0008-0000-1800-00009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75" name="Imagen 3458">
          <a:extLst>
            <a:ext uri="{FF2B5EF4-FFF2-40B4-BE49-F238E27FC236}">
              <a16:creationId xmlns:a16="http://schemas.microsoft.com/office/drawing/2014/main" id="{00000000-0008-0000-1800-00009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360</xdr:rowOff>
    </xdr:from>
    <xdr:to>
      <xdr:col>6</xdr:col>
      <xdr:colOff>142560</xdr:colOff>
      <xdr:row>27</xdr:row>
      <xdr:rowOff>142560</xdr:rowOff>
    </xdr:to>
    <xdr:pic>
      <xdr:nvPicPr>
        <xdr:cNvPr id="3476" name="Imagen 3459">
          <a:extLst>
            <a:ext uri="{FF2B5EF4-FFF2-40B4-BE49-F238E27FC236}">
              <a16:creationId xmlns:a16="http://schemas.microsoft.com/office/drawing/2014/main" id="{00000000-0008-0000-1800-00009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105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83" name="Imagen 3481">
          <a:extLst>
            <a:ext uri="{FF2B5EF4-FFF2-40B4-BE49-F238E27FC236}">
              <a16:creationId xmlns:a16="http://schemas.microsoft.com/office/drawing/2014/main" id="{00000000-0008-0000-1800-00009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84" name="Imagen 3482">
          <a:extLst>
            <a:ext uri="{FF2B5EF4-FFF2-40B4-BE49-F238E27FC236}">
              <a16:creationId xmlns:a16="http://schemas.microsoft.com/office/drawing/2014/main" id="{00000000-0008-0000-1800-00009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85" name="Imagen 3483">
          <a:extLst>
            <a:ext uri="{FF2B5EF4-FFF2-40B4-BE49-F238E27FC236}">
              <a16:creationId xmlns:a16="http://schemas.microsoft.com/office/drawing/2014/main" id="{00000000-0008-0000-1800-00009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86" name="Imagen 3485">
          <a:extLst>
            <a:ext uri="{FF2B5EF4-FFF2-40B4-BE49-F238E27FC236}">
              <a16:creationId xmlns:a16="http://schemas.microsoft.com/office/drawing/2014/main" id="{00000000-0008-0000-1800-00009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87" name="Imagen 3486">
          <a:extLst>
            <a:ext uri="{FF2B5EF4-FFF2-40B4-BE49-F238E27FC236}">
              <a16:creationId xmlns:a16="http://schemas.microsoft.com/office/drawing/2014/main" id="{00000000-0008-0000-1800-00009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88" name="Imagen 3487">
          <a:extLst>
            <a:ext uri="{FF2B5EF4-FFF2-40B4-BE49-F238E27FC236}">
              <a16:creationId xmlns:a16="http://schemas.microsoft.com/office/drawing/2014/main" id="{00000000-0008-0000-1800-0000A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89" name="Imagen 3488">
          <a:extLst>
            <a:ext uri="{FF2B5EF4-FFF2-40B4-BE49-F238E27FC236}">
              <a16:creationId xmlns:a16="http://schemas.microsoft.com/office/drawing/2014/main" id="{00000000-0008-0000-1800-0000A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90" name="Imagen 3489">
          <a:extLst>
            <a:ext uri="{FF2B5EF4-FFF2-40B4-BE49-F238E27FC236}">
              <a16:creationId xmlns:a16="http://schemas.microsoft.com/office/drawing/2014/main" id="{00000000-0008-0000-1800-0000A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91" name="Imagen 3492">
          <a:extLst>
            <a:ext uri="{FF2B5EF4-FFF2-40B4-BE49-F238E27FC236}">
              <a16:creationId xmlns:a16="http://schemas.microsoft.com/office/drawing/2014/main" id="{00000000-0008-0000-1800-0000A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92" name="Imagen 3496">
          <a:extLst>
            <a:ext uri="{FF2B5EF4-FFF2-40B4-BE49-F238E27FC236}">
              <a16:creationId xmlns:a16="http://schemas.microsoft.com/office/drawing/2014/main" id="{00000000-0008-0000-1800-0000A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93" name="Imagen 3497">
          <a:extLst>
            <a:ext uri="{FF2B5EF4-FFF2-40B4-BE49-F238E27FC236}">
              <a16:creationId xmlns:a16="http://schemas.microsoft.com/office/drawing/2014/main" id="{00000000-0008-0000-1800-0000A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360</xdr:colOff>
      <xdr:row>26</xdr:row>
      <xdr:rowOff>360</xdr:rowOff>
    </xdr:from>
    <xdr:to>
      <xdr:col>7</xdr:col>
      <xdr:colOff>142920</xdr:colOff>
      <xdr:row>27</xdr:row>
      <xdr:rowOff>142560</xdr:rowOff>
    </xdr:to>
    <xdr:pic>
      <xdr:nvPicPr>
        <xdr:cNvPr id="3494" name="Imagen 3498">
          <a:extLst>
            <a:ext uri="{FF2B5EF4-FFF2-40B4-BE49-F238E27FC236}">
              <a16:creationId xmlns:a16="http://schemas.microsoft.com/office/drawing/2014/main" id="{00000000-0008-0000-1800-0000A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771660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495" name="Imagen 3502">
          <a:extLst>
            <a:ext uri="{FF2B5EF4-FFF2-40B4-BE49-F238E27FC236}">
              <a16:creationId xmlns:a16="http://schemas.microsoft.com/office/drawing/2014/main" id="{00000000-0008-0000-1800-0000A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496" name="Imagen 3503">
          <a:extLst>
            <a:ext uri="{FF2B5EF4-FFF2-40B4-BE49-F238E27FC236}">
              <a16:creationId xmlns:a16="http://schemas.microsoft.com/office/drawing/2014/main" id="{00000000-0008-0000-1800-0000A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497" name="Imagen 3504">
          <a:extLst>
            <a:ext uri="{FF2B5EF4-FFF2-40B4-BE49-F238E27FC236}">
              <a16:creationId xmlns:a16="http://schemas.microsoft.com/office/drawing/2014/main" id="{00000000-0008-0000-1800-0000A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498" name="Imagen 3505">
          <a:extLst>
            <a:ext uri="{FF2B5EF4-FFF2-40B4-BE49-F238E27FC236}">
              <a16:creationId xmlns:a16="http://schemas.microsoft.com/office/drawing/2014/main" id="{00000000-0008-0000-1800-0000A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499" name="Imagen 3506">
          <a:extLst>
            <a:ext uri="{FF2B5EF4-FFF2-40B4-BE49-F238E27FC236}">
              <a16:creationId xmlns:a16="http://schemas.microsoft.com/office/drawing/2014/main" id="{00000000-0008-0000-1800-0000A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0" name="Imagen 3507">
          <a:extLst>
            <a:ext uri="{FF2B5EF4-FFF2-40B4-BE49-F238E27FC236}">
              <a16:creationId xmlns:a16="http://schemas.microsoft.com/office/drawing/2014/main" id="{00000000-0008-0000-1800-0000A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1" name="Imagen 3508">
          <a:extLst>
            <a:ext uri="{FF2B5EF4-FFF2-40B4-BE49-F238E27FC236}">
              <a16:creationId xmlns:a16="http://schemas.microsoft.com/office/drawing/2014/main" id="{00000000-0008-0000-1800-0000A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2" name="Imagen 3509">
          <a:extLst>
            <a:ext uri="{FF2B5EF4-FFF2-40B4-BE49-F238E27FC236}">
              <a16:creationId xmlns:a16="http://schemas.microsoft.com/office/drawing/2014/main" id="{00000000-0008-0000-1800-0000A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3" name="Imagen 3510">
          <a:extLst>
            <a:ext uri="{FF2B5EF4-FFF2-40B4-BE49-F238E27FC236}">
              <a16:creationId xmlns:a16="http://schemas.microsoft.com/office/drawing/2014/main" id="{00000000-0008-0000-1800-0000A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4" name="Imagen 3511">
          <a:extLst>
            <a:ext uri="{FF2B5EF4-FFF2-40B4-BE49-F238E27FC236}">
              <a16:creationId xmlns:a16="http://schemas.microsoft.com/office/drawing/2014/main" id="{00000000-0008-0000-1800-0000B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5" name="Imagen 3512">
          <a:extLst>
            <a:ext uri="{FF2B5EF4-FFF2-40B4-BE49-F238E27FC236}">
              <a16:creationId xmlns:a16="http://schemas.microsoft.com/office/drawing/2014/main" id="{00000000-0008-0000-1800-0000B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6" name="Imagen 3513">
          <a:extLst>
            <a:ext uri="{FF2B5EF4-FFF2-40B4-BE49-F238E27FC236}">
              <a16:creationId xmlns:a16="http://schemas.microsoft.com/office/drawing/2014/main" id="{00000000-0008-0000-1800-0000B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7" name="Imagen 3514">
          <a:extLst>
            <a:ext uri="{FF2B5EF4-FFF2-40B4-BE49-F238E27FC236}">
              <a16:creationId xmlns:a16="http://schemas.microsoft.com/office/drawing/2014/main" id="{00000000-0008-0000-1800-0000B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8" name="Imagen 3515">
          <a:extLst>
            <a:ext uri="{FF2B5EF4-FFF2-40B4-BE49-F238E27FC236}">
              <a16:creationId xmlns:a16="http://schemas.microsoft.com/office/drawing/2014/main" id="{00000000-0008-0000-1800-0000B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09" name="Imagen 3516">
          <a:extLst>
            <a:ext uri="{FF2B5EF4-FFF2-40B4-BE49-F238E27FC236}">
              <a16:creationId xmlns:a16="http://schemas.microsoft.com/office/drawing/2014/main" id="{00000000-0008-0000-1800-0000B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0" name="Imagen 3517">
          <a:extLst>
            <a:ext uri="{FF2B5EF4-FFF2-40B4-BE49-F238E27FC236}">
              <a16:creationId xmlns:a16="http://schemas.microsoft.com/office/drawing/2014/main" id="{00000000-0008-0000-1800-0000B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1" name="Imagen 3518">
          <a:extLst>
            <a:ext uri="{FF2B5EF4-FFF2-40B4-BE49-F238E27FC236}">
              <a16:creationId xmlns:a16="http://schemas.microsoft.com/office/drawing/2014/main" id="{00000000-0008-0000-1800-0000B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2" name="Imagen 3519">
          <a:extLst>
            <a:ext uri="{FF2B5EF4-FFF2-40B4-BE49-F238E27FC236}">
              <a16:creationId xmlns:a16="http://schemas.microsoft.com/office/drawing/2014/main" id="{00000000-0008-0000-1800-0000B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3" name="Imagen 3520">
          <a:extLst>
            <a:ext uri="{FF2B5EF4-FFF2-40B4-BE49-F238E27FC236}">
              <a16:creationId xmlns:a16="http://schemas.microsoft.com/office/drawing/2014/main" id="{00000000-0008-0000-1800-0000B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4" name="Imagen 3521">
          <a:extLst>
            <a:ext uri="{FF2B5EF4-FFF2-40B4-BE49-F238E27FC236}">
              <a16:creationId xmlns:a16="http://schemas.microsoft.com/office/drawing/2014/main" id="{00000000-0008-0000-1800-0000B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5" name="Imagen 3522">
          <a:extLst>
            <a:ext uri="{FF2B5EF4-FFF2-40B4-BE49-F238E27FC236}">
              <a16:creationId xmlns:a16="http://schemas.microsoft.com/office/drawing/2014/main" id="{00000000-0008-0000-1800-0000B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6" name="Imagen 3523">
          <a:extLst>
            <a:ext uri="{FF2B5EF4-FFF2-40B4-BE49-F238E27FC236}">
              <a16:creationId xmlns:a16="http://schemas.microsoft.com/office/drawing/2014/main" id="{00000000-0008-0000-1800-0000B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7" name="Imagen 3524">
          <a:extLst>
            <a:ext uri="{FF2B5EF4-FFF2-40B4-BE49-F238E27FC236}">
              <a16:creationId xmlns:a16="http://schemas.microsoft.com/office/drawing/2014/main" id="{00000000-0008-0000-1800-0000B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8" name="Imagen 3525">
          <a:extLst>
            <a:ext uri="{FF2B5EF4-FFF2-40B4-BE49-F238E27FC236}">
              <a16:creationId xmlns:a16="http://schemas.microsoft.com/office/drawing/2014/main" id="{00000000-0008-0000-1800-0000B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19" name="Imagen 3526">
          <a:extLst>
            <a:ext uri="{FF2B5EF4-FFF2-40B4-BE49-F238E27FC236}">
              <a16:creationId xmlns:a16="http://schemas.microsoft.com/office/drawing/2014/main" id="{00000000-0008-0000-1800-0000B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0" name="Imagen 3527">
          <a:extLst>
            <a:ext uri="{FF2B5EF4-FFF2-40B4-BE49-F238E27FC236}">
              <a16:creationId xmlns:a16="http://schemas.microsoft.com/office/drawing/2014/main" id="{00000000-0008-0000-1800-0000C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1" name="Imagen 3528">
          <a:extLst>
            <a:ext uri="{FF2B5EF4-FFF2-40B4-BE49-F238E27FC236}">
              <a16:creationId xmlns:a16="http://schemas.microsoft.com/office/drawing/2014/main" id="{00000000-0008-0000-1800-0000C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2" name="Imagen 3529">
          <a:extLst>
            <a:ext uri="{FF2B5EF4-FFF2-40B4-BE49-F238E27FC236}">
              <a16:creationId xmlns:a16="http://schemas.microsoft.com/office/drawing/2014/main" id="{00000000-0008-0000-1800-0000C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3" name="Imagen 3530">
          <a:extLst>
            <a:ext uri="{FF2B5EF4-FFF2-40B4-BE49-F238E27FC236}">
              <a16:creationId xmlns:a16="http://schemas.microsoft.com/office/drawing/2014/main" id="{00000000-0008-0000-1800-0000C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4" name="Imagen 3531">
          <a:extLst>
            <a:ext uri="{FF2B5EF4-FFF2-40B4-BE49-F238E27FC236}">
              <a16:creationId xmlns:a16="http://schemas.microsoft.com/office/drawing/2014/main" id="{00000000-0008-0000-1800-0000C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5" name="Imagen 3532">
          <a:extLst>
            <a:ext uri="{FF2B5EF4-FFF2-40B4-BE49-F238E27FC236}">
              <a16:creationId xmlns:a16="http://schemas.microsoft.com/office/drawing/2014/main" id="{00000000-0008-0000-1800-0000C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6" name="Imagen 3533">
          <a:extLst>
            <a:ext uri="{FF2B5EF4-FFF2-40B4-BE49-F238E27FC236}">
              <a16:creationId xmlns:a16="http://schemas.microsoft.com/office/drawing/2014/main" id="{00000000-0008-0000-1800-0000C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7" name="Imagen 3534">
          <a:extLst>
            <a:ext uri="{FF2B5EF4-FFF2-40B4-BE49-F238E27FC236}">
              <a16:creationId xmlns:a16="http://schemas.microsoft.com/office/drawing/2014/main" id="{00000000-0008-0000-1800-0000C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8" name="Imagen 3535">
          <a:extLst>
            <a:ext uri="{FF2B5EF4-FFF2-40B4-BE49-F238E27FC236}">
              <a16:creationId xmlns:a16="http://schemas.microsoft.com/office/drawing/2014/main" id="{00000000-0008-0000-1800-0000C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29" name="Imagen 3536">
          <a:extLst>
            <a:ext uri="{FF2B5EF4-FFF2-40B4-BE49-F238E27FC236}">
              <a16:creationId xmlns:a16="http://schemas.microsoft.com/office/drawing/2014/main" id="{00000000-0008-0000-1800-0000C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0" name="Imagen 3537">
          <a:extLst>
            <a:ext uri="{FF2B5EF4-FFF2-40B4-BE49-F238E27FC236}">
              <a16:creationId xmlns:a16="http://schemas.microsoft.com/office/drawing/2014/main" id="{00000000-0008-0000-1800-0000C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1" name="Imagen 3538">
          <a:extLst>
            <a:ext uri="{FF2B5EF4-FFF2-40B4-BE49-F238E27FC236}">
              <a16:creationId xmlns:a16="http://schemas.microsoft.com/office/drawing/2014/main" id="{00000000-0008-0000-1800-0000C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2" name="Imagen 3539">
          <a:extLst>
            <a:ext uri="{FF2B5EF4-FFF2-40B4-BE49-F238E27FC236}">
              <a16:creationId xmlns:a16="http://schemas.microsoft.com/office/drawing/2014/main" id="{00000000-0008-0000-1800-0000C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3" name="Imagen 3540">
          <a:extLst>
            <a:ext uri="{FF2B5EF4-FFF2-40B4-BE49-F238E27FC236}">
              <a16:creationId xmlns:a16="http://schemas.microsoft.com/office/drawing/2014/main" id="{00000000-0008-0000-1800-0000C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4" name="Imagen 3541">
          <a:extLst>
            <a:ext uri="{FF2B5EF4-FFF2-40B4-BE49-F238E27FC236}">
              <a16:creationId xmlns:a16="http://schemas.microsoft.com/office/drawing/2014/main" id="{00000000-0008-0000-1800-0000C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5" name="Imagen 3542">
          <a:extLst>
            <a:ext uri="{FF2B5EF4-FFF2-40B4-BE49-F238E27FC236}">
              <a16:creationId xmlns:a16="http://schemas.microsoft.com/office/drawing/2014/main" id="{00000000-0008-0000-1800-0000C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6" name="Imagen 3543">
          <a:extLst>
            <a:ext uri="{FF2B5EF4-FFF2-40B4-BE49-F238E27FC236}">
              <a16:creationId xmlns:a16="http://schemas.microsoft.com/office/drawing/2014/main" id="{00000000-0008-0000-1800-0000D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7" name="Imagen 3544">
          <a:extLst>
            <a:ext uri="{FF2B5EF4-FFF2-40B4-BE49-F238E27FC236}">
              <a16:creationId xmlns:a16="http://schemas.microsoft.com/office/drawing/2014/main" id="{00000000-0008-0000-1800-0000D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8" name="Imagen 3545">
          <a:extLst>
            <a:ext uri="{FF2B5EF4-FFF2-40B4-BE49-F238E27FC236}">
              <a16:creationId xmlns:a16="http://schemas.microsoft.com/office/drawing/2014/main" id="{00000000-0008-0000-1800-0000D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39" name="Imagen 3546">
          <a:extLst>
            <a:ext uri="{FF2B5EF4-FFF2-40B4-BE49-F238E27FC236}">
              <a16:creationId xmlns:a16="http://schemas.microsoft.com/office/drawing/2014/main" id="{00000000-0008-0000-1800-0000D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0" name="Imagen 3547">
          <a:extLst>
            <a:ext uri="{FF2B5EF4-FFF2-40B4-BE49-F238E27FC236}">
              <a16:creationId xmlns:a16="http://schemas.microsoft.com/office/drawing/2014/main" id="{00000000-0008-0000-1800-0000D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1" name="Imagen 3548">
          <a:extLst>
            <a:ext uri="{FF2B5EF4-FFF2-40B4-BE49-F238E27FC236}">
              <a16:creationId xmlns:a16="http://schemas.microsoft.com/office/drawing/2014/main" id="{00000000-0008-0000-1800-0000D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2" name="Imagen 3549">
          <a:extLst>
            <a:ext uri="{FF2B5EF4-FFF2-40B4-BE49-F238E27FC236}">
              <a16:creationId xmlns:a16="http://schemas.microsoft.com/office/drawing/2014/main" id="{00000000-0008-0000-1800-0000D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3" name="Imagen 3550">
          <a:extLst>
            <a:ext uri="{FF2B5EF4-FFF2-40B4-BE49-F238E27FC236}">
              <a16:creationId xmlns:a16="http://schemas.microsoft.com/office/drawing/2014/main" id="{00000000-0008-0000-1800-0000D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4" name="Imagen 3551">
          <a:extLst>
            <a:ext uri="{FF2B5EF4-FFF2-40B4-BE49-F238E27FC236}">
              <a16:creationId xmlns:a16="http://schemas.microsoft.com/office/drawing/2014/main" id="{00000000-0008-0000-1800-0000D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5" name="Imagen 3552">
          <a:extLst>
            <a:ext uri="{FF2B5EF4-FFF2-40B4-BE49-F238E27FC236}">
              <a16:creationId xmlns:a16="http://schemas.microsoft.com/office/drawing/2014/main" id="{00000000-0008-0000-1800-0000D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6" name="Imagen 3553">
          <a:extLst>
            <a:ext uri="{FF2B5EF4-FFF2-40B4-BE49-F238E27FC236}">
              <a16:creationId xmlns:a16="http://schemas.microsoft.com/office/drawing/2014/main" id="{00000000-0008-0000-1800-0000D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7" name="Imagen 3554">
          <a:extLst>
            <a:ext uri="{FF2B5EF4-FFF2-40B4-BE49-F238E27FC236}">
              <a16:creationId xmlns:a16="http://schemas.microsoft.com/office/drawing/2014/main" id="{00000000-0008-0000-1800-0000D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8" name="Imagen 3555">
          <a:extLst>
            <a:ext uri="{FF2B5EF4-FFF2-40B4-BE49-F238E27FC236}">
              <a16:creationId xmlns:a16="http://schemas.microsoft.com/office/drawing/2014/main" id="{00000000-0008-0000-1800-0000D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49" name="Imagen 3556">
          <a:extLst>
            <a:ext uri="{FF2B5EF4-FFF2-40B4-BE49-F238E27FC236}">
              <a16:creationId xmlns:a16="http://schemas.microsoft.com/office/drawing/2014/main" id="{00000000-0008-0000-1800-0000D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0" name="Imagen 3557">
          <a:extLst>
            <a:ext uri="{FF2B5EF4-FFF2-40B4-BE49-F238E27FC236}">
              <a16:creationId xmlns:a16="http://schemas.microsoft.com/office/drawing/2014/main" id="{00000000-0008-0000-1800-0000D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1" name="Imagen 3558">
          <a:extLst>
            <a:ext uri="{FF2B5EF4-FFF2-40B4-BE49-F238E27FC236}">
              <a16:creationId xmlns:a16="http://schemas.microsoft.com/office/drawing/2014/main" id="{00000000-0008-0000-1800-0000D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2" name="Imagen 3559">
          <a:extLst>
            <a:ext uri="{FF2B5EF4-FFF2-40B4-BE49-F238E27FC236}">
              <a16:creationId xmlns:a16="http://schemas.microsoft.com/office/drawing/2014/main" id="{00000000-0008-0000-1800-0000E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3" name="Imagen 3560">
          <a:extLst>
            <a:ext uri="{FF2B5EF4-FFF2-40B4-BE49-F238E27FC236}">
              <a16:creationId xmlns:a16="http://schemas.microsoft.com/office/drawing/2014/main" id="{00000000-0008-0000-1800-0000E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4" name="Imagen 3561">
          <a:extLst>
            <a:ext uri="{FF2B5EF4-FFF2-40B4-BE49-F238E27FC236}">
              <a16:creationId xmlns:a16="http://schemas.microsoft.com/office/drawing/2014/main" id="{00000000-0008-0000-1800-0000E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5" name="Imagen 3562">
          <a:extLst>
            <a:ext uri="{FF2B5EF4-FFF2-40B4-BE49-F238E27FC236}">
              <a16:creationId xmlns:a16="http://schemas.microsoft.com/office/drawing/2014/main" id="{00000000-0008-0000-1800-0000E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6" name="Imagen 3563">
          <a:extLst>
            <a:ext uri="{FF2B5EF4-FFF2-40B4-BE49-F238E27FC236}">
              <a16:creationId xmlns:a16="http://schemas.microsoft.com/office/drawing/2014/main" id="{00000000-0008-0000-1800-0000E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7" name="Imagen 3564">
          <a:extLst>
            <a:ext uri="{FF2B5EF4-FFF2-40B4-BE49-F238E27FC236}">
              <a16:creationId xmlns:a16="http://schemas.microsoft.com/office/drawing/2014/main" id="{00000000-0008-0000-1800-0000E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8" name="Imagen 3565">
          <a:extLst>
            <a:ext uri="{FF2B5EF4-FFF2-40B4-BE49-F238E27FC236}">
              <a16:creationId xmlns:a16="http://schemas.microsoft.com/office/drawing/2014/main" id="{00000000-0008-0000-1800-0000E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59" name="Imagen 3566">
          <a:extLst>
            <a:ext uri="{FF2B5EF4-FFF2-40B4-BE49-F238E27FC236}">
              <a16:creationId xmlns:a16="http://schemas.microsoft.com/office/drawing/2014/main" id="{00000000-0008-0000-1800-0000E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0" name="Imagen 3567">
          <a:extLst>
            <a:ext uri="{FF2B5EF4-FFF2-40B4-BE49-F238E27FC236}">
              <a16:creationId xmlns:a16="http://schemas.microsoft.com/office/drawing/2014/main" id="{00000000-0008-0000-1800-0000E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1" name="Imagen 3568">
          <a:extLst>
            <a:ext uri="{FF2B5EF4-FFF2-40B4-BE49-F238E27FC236}">
              <a16:creationId xmlns:a16="http://schemas.microsoft.com/office/drawing/2014/main" id="{00000000-0008-0000-1800-0000E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2" name="Imagen 3569">
          <a:extLst>
            <a:ext uri="{FF2B5EF4-FFF2-40B4-BE49-F238E27FC236}">
              <a16:creationId xmlns:a16="http://schemas.microsoft.com/office/drawing/2014/main" id="{00000000-0008-0000-1800-0000E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3" name="Imagen 3570">
          <a:extLst>
            <a:ext uri="{FF2B5EF4-FFF2-40B4-BE49-F238E27FC236}">
              <a16:creationId xmlns:a16="http://schemas.microsoft.com/office/drawing/2014/main" id="{00000000-0008-0000-1800-0000E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4" name="Imagen 3571">
          <a:extLst>
            <a:ext uri="{FF2B5EF4-FFF2-40B4-BE49-F238E27FC236}">
              <a16:creationId xmlns:a16="http://schemas.microsoft.com/office/drawing/2014/main" id="{00000000-0008-0000-1800-0000E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5" name="Imagen 3572">
          <a:extLst>
            <a:ext uri="{FF2B5EF4-FFF2-40B4-BE49-F238E27FC236}">
              <a16:creationId xmlns:a16="http://schemas.microsoft.com/office/drawing/2014/main" id="{00000000-0008-0000-1800-0000E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6" name="Imagen 3573">
          <a:extLst>
            <a:ext uri="{FF2B5EF4-FFF2-40B4-BE49-F238E27FC236}">
              <a16:creationId xmlns:a16="http://schemas.microsoft.com/office/drawing/2014/main" id="{00000000-0008-0000-1800-0000E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7" name="Imagen 3574">
          <a:extLst>
            <a:ext uri="{FF2B5EF4-FFF2-40B4-BE49-F238E27FC236}">
              <a16:creationId xmlns:a16="http://schemas.microsoft.com/office/drawing/2014/main" id="{00000000-0008-0000-1800-0000E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8" name="Imagen 3575">
          <a:extLst>
            <a:ext uri="{FF2B5EF4-FFF2-40B4-BE49-F238E27FC236}">
              <a16:creationId xmlns:a16="http://schemas.microsoft.com/office/drawing/2014/main" id="{00000000-0008-0000-1800-0000F0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69" name="Imagen 3576">
          <a:extLst>
            <a:ext uri="{FF2B5EF4-FFF2-40B4-BE49-F238E27FC236}">
              <a16:creationId xmlns:a16="http://schemas.microsoft.com/office/drawing/2014/main" id="{00000000-0008-0000-1800-0000F1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0" name="Imagen 3577">
          <a:extLst>
            <a:ext uri="{FF2B5EF4-FFF2-40B4-BE49-F238E27FC236}">
              <a16:creationId xmlns:a16="http://schemas.microsoft.com/office/drawing/2014/main" id="{00000000-0008-0000-1800-0000F2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1" name="Imagen 3578">
          <a:extLst>
            <a:ext uri="{FF2B5EF4-FFF2-40B4-BE49-F238E27FC236}">
              <a16:creationId xmlns:a16="http://schemas.microsoft.com/office/drawing/2014/main" id="{00000000-0008-0000-1800-0000F3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2" name="Imagen 3579">
          <a:extLst>
            <a:ext uri="{FF2B5EF4-FFF2-40B4-BE49-F238E27FC236}">
              <a16:creationId xmlns:a16="http://schemas.microsoft.com/office/drawing/2014/main" id="{00000000-0008-0000-1800-0000F4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3" name="Imagen 3580">
          <a:extLst>
            <a:ext uri="{FF2B5EF4-FFF2-40B4-BE49-F238E27FC236}">
              <a16:creationId xmlns:a16="http://schemas.microsoft.com/office/drawing/2014/main" id="{00000000-0008-0000-1800-0000F5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4" name="Imagen 3581">
          <a:extLst>
            <a:ext uri="{FF2B5EF4-FFF2-40B4-BE49-F238E27FC236}">
              <a16:creationId xmlns:a16="http://schemas.microsoft.com/office/drawing/2014/main" id="{00000000-0008-0000-1800-0000F6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5" name="Imagen 3582">
          <a:extLst>
            <a:ext uri="{FF2B5EF4-FFF2-40B4-BE49-F238E27FC236}">
              <a16:creationId xmlns:a16="http://schemas.microsoft.com/office/drawing/2014/main" id="{00000000-0008-0000-1800-0000F7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6" name="Imagen 3583">
          <a:extLst>
            <a:ext uri="{FF2B5EF4-FFF2-40B4-BE49-F238E27FC236}">
              <a16:creationId xmlns:a16="http://schemas.microsoft.com/office/drawing/2014/main" id="{00000000-0008-0000-1800-0000F8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7" name="Imagen 3584">
          <a:extLst>
            <a:ext uri="{FF2B5EF4-FFF2-40B4-BE49-F238E27FC236}">
              <a16:creationId xmlns:a16="http://schemas.microsoft.com/office/drawing/2014/main" id="{00000000-0008-0000-1800-0000F9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8" name="Imagen 3585">
          <a:extLst>
            <a:ext uri="{FF2B5EF4-FFF2-40B4-BE49-F238E27FC236}">
              <a16:creationId xmlns:a16="http://schemas.microsoft.com/office/drawing/2014/main" id="{00000000-0008-0000-1800-0000FA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79" name="Imagen 3586">
          <a:extLst>
            <a:ext uri="{FF2B5EF4-FFF2-40B4-BE49-F238E27FC236}">
              <a16:creationId xmlns:a16="http://schemas.microsoft.com/office/drawing/2014/main" id="{00000000-0008-0000-1800-0000FB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0" name="Imagen 3587">
          <a:extLst>
            <a:ext uri="{FF2B5EF4-FFF2-40B4-BE49-F238E27FC236}">
              <a16:creationId xmlns:a16="http://schemas.microsoft.com/office/drawing/2014/main" id="{00000000-0008-0000-1800-0000FC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1" name="Imagen 3588">
          <a:extLst>
            <a:ext uri="{FF2B5EF4-FFF2-40B4-BE49-F238E27FC236}">
              <a16:creationId xmlns:a16="http://schemas.microsoft.com/office/drawing/2014/main" id="{00000000-0008-0000-1800-0000FD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2" name="Imagen 3589">
          <a:extLst>
            <a:ext uri="{FF2B5EF4-FFF2-40B4-BE49-F238E27FC236}">
              <a16:creationId xmlns:a16="http://schemas.microsoft.com/office/drawing/2014/main" id="{00000000-0008-0000-1800-0000FE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3" name="Imagen 3590">
          <a:extLst>
            <a:ext uri="{FF2B5EF4-FFF2-40B4-BE49-F238E27FC236}">
              <a16:creationId xmlns:a16="http://schemas.microsoft.com/office/drawing/2014/main" id="{00000000-0008-0000-1800-0000FF0D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4" name="Imagen 3591">
          <a:extLst>
            <a:ext uri="{FF2B5EF4-FFF2-40B4-BE49-F238E27FC236}">
              <a16:creationId xmlns:a16="http://schemas.microsoft.com/office/drawing/2014/main" id="{00000000-0008-0000-1800-00000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5" name="Imagen 3592">
          <a:extLst>
            <a:ext uri="{FF2B5EF4-FFF2-40B4-BE49-F238E27FC236}">
              <a16:creationId xmlns:a16="http://schemas.microsoft.com/office/drawing/2014/main" id="{00000000-0008-0000-1800-00000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6" name="Imagen 3593">
          <a:extLst>
            <a:ext uri="{FF2B5EF4-FFF2-40B4-BE49-F238E27FC236}">
              <a16:creationId xmlns:a16="http://schemas.microsoft.com/office/drawing/2014/main" id="{00000000-0008-0000-1800-00000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7" name="Imagen 3594">
          <a:extLst>
            <a:ext uri="{FF2B5EF4-FFF2-40B4-BE49-F238E27FC236}">
              <a16:creationId xmlns:a16="http://schemas.microsoft.com/office/drawing/2014/main" id="{00000000-0008-0000-1800-00000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8" name="Imagen 3595">
          <a:extLst>
            <a:ext uri="{FF2B5EF4-FFF2-40B4-BE49-F238E27FC236}">
              <a16:creationId xmlns:a16="http://schemas.microsoft.com/office/drawing/2014/main" id="{00000000-0008-0000-1800-00000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89" name="Imagen 3596">
          <a:extLst>
            <a:ext uri="{FF2B5EF4-FFF2-40B4-BE49-F238E27FC236}">
              <a16:creationId xmlns:a16="http://schemas.microsoft.com/office/drawing/2014/main" id="{00000000-0008-0000-1800-00000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0" name="Imagen 3597">
          <a:extLst>
            <a:ext uri="{FF2B5EF4-FFF2-40B4-BE49-F238E27FC236}">
              <a16:creationId xmlns:a16="http://schemas.microsoft.com/office/drawing/2014/main" id="{00000000-0008-0000-1800-00000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1" name="Imagen 3598">
          <a:extLst>
            <a:ext uri="{FF2B5EF4-FFF2-40B4-BE49-F238E27FC236}">
              <a16:creationId xmlns:a16="http://schemas.microsoft.com/office/drawing/2014/main" id="{00000000-0008-0000-1800-00000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2" name="Imagen 3599">
          <a:extLst>
            <a:ext uri="{FF2B5EF4-FFF2-40B4-BE49-F238E27FC236}">
              <a16:creationId xmlns:a16="http://schemas.microsoft.com/office/drawing/2014/main" id="{00000000-0008-0000-1800-00000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3" name="Imagen 3600">
          <a:extLst>
            <a:ext uri="{FF2B5EF4-FFF2-40B4-BE49-F238E27FC236}">
              <a16:creationId xmlns:a16="http://schemas.microsoft.com/office/drawing/2014/main" id="{00000000-0008-0000-1800-00000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4" name="Imagen 3601">
          <a:extLst>
            <a:ext uri="{FF2B5EF4-FFF2-40B4-BE49-F238E27FC236}">
              <a16:creationId xmlns:a16="http://schemas.microsoft.com/office/drawing/2014/main" id="{00000000-0008-0000-1800-00000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5" name="Imagen 3602">
          <a:extLst>
            <a:ext uri="{FF2B5EF4-FFF2-40B4-BE49-F238E27FC236}">
              <a16:creationId xmlns:a16="http://schemas.microsoft.com/office/drawing/2014/main" id="{00000000-0008-0000-1800-00000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6" name="Imagen 3603">
          <a:extLst>
            <a:ext uri="{FF2B5EF4-FFF2-40B4-BE49-F238E27FC236}">
              <a16:creationId xmlns:a16="http://schemas.microsoft.com/office/drawing/2014/main" id="{00000000-0008-0000-1800-00000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7" name="Imagen 3604">
          <a:extLst>
            <a:ext uri="{FF2B5EF4-FFF2-40B4-BE49-F238E27FC236}">
              <a16:creationId xmlns:a16="http://schemas.microsoft.com/office/drawing/2014/main" id="{00000000-0008-0000-1800-00000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8" name="Imagen 3605">
          <a:extLst>
            <a:ext uri="{FF2B5EF4-FFF2-40B4-BE49-F238E27FC236}">
              <a16:creationId xmlns:a16="http://schemas.microsoft.com/office/drawing/2014/main" id="{00000000-0008-0000-1800-00000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599" name="Imagen 3606">
          <a:extLst>
            <a:ext uri="{FF2B5EF4-FFF2-40B4-BE49-F238E27FC236}">
              <a16:creationId xmlns:a16="http://schemas.microsoft.com/office/drawing/2014/main" id="{00000000-0008-0000-1800-00000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0" name="Imagen 3607">
          <a:extLst>
            <a:ext uri="{FF2B5EF4-FFF2-40B4-BE49-F238E27FC236}">
              <a16:creationId xmlns:a16="http://schemas.microsoft.com/office/drawing/2014/main" id="{00000000-0008-0000-1800-00001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1" name="Imagen 3608">
          <a:extLst>
            <a:ext uri="{FF2B5EF4-FFF2-40B4-BE49-F238E27FC236}">
              <a16:creationId xmlns:a16="http://schemas.microsoft.com/office/drawing/2014/main" id="{00000000-0008-0000-1800-00001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2" name="Imagen 3609">
          <a:extLst>
            <a:ext uri="{FF2B5EF4-FFF2-40B4-BE49-F238E27FC236}">
              <a16:creationId xmlns:a16="http://schemas.microsoft.com/office/drawing/2014/main" id="{00000000-0008-0000-1800-00001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3" name="Imagen 3610">
          <a:extLst>
            <a:ext uri="{FF2B5EF4-FFF2-40B4-BE49-F238E27FC236}">
              <a16:creationId xmlns:a16="http://schemas.microsoft.com/office/drawing/2014/main" id="{00000000-0008-0000-1800-00001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4" name="Imagen 3611">
          <a:extLst>
            <a:ext uri="{FF2B5EF4-FFF2-40B4-BE49-F238E27FC236}">
              <a16:creationId xmlns:a16="http://schemas.microsoft.com/office/drawing/2014/main" id="{00000000-0008-0000-1800-00001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5" name="Imagen 3612">
          <a:extLst>
            <a:ext uri="{FF2B5EF4-FFF2-40B4-BE49-F238E27FC236}">
              <a16:creationId xmlns:a16="http://schemas.microsoft.com/office/drawing/2014/main" id="{00000000-0008-0000-1800-00001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6" name="Imagen 3613">
          <a:extLst>
            <a:ext uri="{FF2B5EF4-FFF2-40B4-BE49-F238E27FC236}">
              <a16:creationId xmlns:a16="http://schemas.microsoft.com/office/drawing/2014/main" id="{00000000-0008-0000-1800-00001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7" name="Imagen 3614">
          <a:extLst>
            <a:ext uri="{FF2B5EF4-FFF2-40B4-BE49-F238E27FC236}">
              <a16:creationId xmlns:a16="http://schemas.microsoft.com/office/drawing/2014/main" id="{00000000-0008-0000-1800-00001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8" name="Imagen 3615">
          <a:extLst>
            <a:ext uri="{FF2B5EF4-FFF2-40B4-BE49-F238E27FC236}">
              <a16:creationId xmlns:a16="http://schemas.microsoft.com/office/drawing/2014/main" id="{00000000-0008-0000-1800-00001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09" name="Imagen 3616">
          <a:extLst>
            <a:ext uri="{FF2B5EF4-FFF2-40B4-BE49-F238E27FC236}">
              <a16:creationId xmlns:a16="http://schemas.microsoft.com/office/drawing/2014/main" id="{00000000-0008-0000-1800-00001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0" name="Imagen 3617">
          <a:extLst>
            <a:ext uri="{FF2B5EF4-FFF2-40B4-BE49-F238E27FC236}">
              <a16:creationId xmlns:a16="http://schemas.microsoft.com/office/drawing/2014/main" id="{00000000-0008-0000-1800-00001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1" name="Imagen 3618">
          <a:extLst>
            <a:ext uri="{FF2B5EF4-FFF2-40B4-BE49-F238E27FC236}">
              <a16:creationId xmlns:a16="http://schemas.microsoft.com/office/drawing/2014/main" id="{00000000-0008-0000-1800-00001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2" name="Imagen 3619">
          <a:extLst>
            <a:ext uri="{FF2B5EF4-FFF2-40B4-BE49-F238E27FC236}">
              <a16:creationId xmlns:a16="http://schemas.microsoft.com/office/drawing/2014/main" id="{00000000-0008-0000-1800-00001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3" name="Imagen 3620">
          <a:extLst>
            <a:ext uri="{FF2B5EF4-FFF2-40B4-BE49-F238E27FC236}">
              <a16:creationId xmlns:a16="http://schemas.microsoft.com/office/drawing/2014/main" id="{00000000-0008-0000-1800-00001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4" name="Imagen 3621">
          <a:extLst>
            <a:ext uri="{FF2B5EF4-FFF2-40B4-BE49-F238E27FC236}">
              <a16:creationId xmlns:a16="http://schemas.microsoft.com/office/drawing/2014/main" id="{00000000-0008-0000-1800-00001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5" name="Imagen 3622">
          <a:extLst>
            <a:ext uri="{FF2B5EF4-FFF2-40B4-BE49-F238E27FC236}">
              <a16:creationId xmlns:a16="http://schemas.microsoft.com/office/drawing/2014/main" id="{00000000-0008-0000-1800-00001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6" name="Imagen 3623">
          <a:extLst>
            <a:ext uri="{FF2B5EF4-FFF2-40B4-BE49-F238E27FC236}">
              <a16:creationId xmlns:a16="http://schemas.microsoft.com/office/drawing/2014/main" id="{00000000-0008-0000-1800-00002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7" name="Imagen 3624">
          <a:extLst>
            <a:ext uri="{FF2B5EF4-FFF2-40B4-BE49-F238E27FC236}">
              <a16:creationId xmlns:a16="http://schemas.microsoft.com/office/drawing/2014/main" id="{00000000-0008-0000-1800-00002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8" name="Imagen 3625">
          <a:extLst>
            <a:ext uri="{FF2B5EF4-FFF2-40B4-BE49-F238E27FC236}">
              <a16:creationId xmlns:a16="http://schemas.microsoft.com/office/drawing/2014/main" id="{00000000-0008-0000-1800-00002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19" name="Imagen 3626">
          <a:extLst>
            <a:ext uri="{FF2B5EF4-FFF2-40B4-BE49-F238E27FC236}">
              <a16:creationId xmlns:a16="http://schemas.microsoft.com/office/drawing/2014/main" id="{00000000-0008-0000-1800-00002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0" name="Imagen 3627">
          <a:extLst>
            <a:ext uri="{FF2B5EF4-FFF2-40B4-BE49-F238E27FC236}">
              <a16:creationId xmlns:a16="http://schemas.microsoft.com/office/drawing/2014/main" id="{00000000-0008-0000-1800-00002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1" name="Imagen 3628">
          <a:extLst>
            <a:ext uri="{FF2B5EF4-FFF2-40B4-BE49-F238E27FC236}">
              <a16:creationId xmlns:a16="http://schemas.microsoft.com/office/drawing/2014/main" id="{00000000-0008-0000-1800-00002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2" name="Imagen 3629">
          <a:extLst>
            <a:ext uri="{FF2B5EF4-FFF2-40B4-BE49-F238E27FC236}">
              <a16:creationId xmlns:a16="http://schemas.microsoft.com/office/drawing/2014/main" id="{00000000-0008-0000-1800-00002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3" name="Imagen 3630">
          <a:extLst>
            <a:ext uri="{FF2B5EF4-FFF2-40B4-BE49-F238E27FC236}">
              <a16:creationId xmlns:a16="http://schemas.microsoft.com/office/drawing/2014/main" id="{00000000-0008-0000-1800-00002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4" name="Imagen 3631">
          <a:extLst>
            <a:ext uri="{FF2B5EF4-FFF2-40B4-BE49-F238E27FC236}">
              <a16:creationId xmlns:a16="http://schemas.microsoft.com/office/drawing/2014/main" id="{00000000-0008-0000-1800-00002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5" name="Imagen 3632">
          <a:extLst>
            <a:ext uri="{FF2B5EF4-FFF2-40B4-BE49-F238E27FC236}">
              <a16:creationId xmlns:a16="http://schemas.microsoft.com/office/drawing/2014/main" id="{00000000-0008-0000-1800-00002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6" name="Imagen 3633">
          <a:extLst>
            <a:ext uri="{FF2B5EF4-FFF2-40B4-BE49-F238E27FC236}">
              <a16:creationId xmlns:a16="http://schemas.microsoft.com/office/drawing/2014/main" id="{00000000-0008-0000-1800-00002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7" name="Imagen 3634">
          <a:extLst>
            <a:ext uri="{FF2B5EF4-FFF2-40B4-BE49-F238E27FC236}">
              <a16:creationId xmlns:a16="http://schemas.microsoft.com/office/drawing/2014/main" id="{00000000-0008-0000-1800-00002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8" name="Imagen 3635">
          <a:extLst>
            <a:ext uri="{FF2B5EF4-FFF2-40B4-BE49-F238E27FC236}">
              <a16:creationId xmlns:a16="http://schemas.microsoft.com/office/drawing/2014/main" id="{00000000-0008-0000-1800-00002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29" name="Imagen 3636">
          <a:extLst>
            <a:ext uri="{FF2B5EF4-FFF2-40B4-BE49-F238E27FC236}">
              <a16:creationId xmlns:a16="http://schemas.microsoft.com/office/drawing/2014/main" id="{00000000-0008-0000-1800-00002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0" name="Imagen 3637">
          <a:extLst>
            <a:ext uri="{FF2B5EF4-FFF2-40B4-BE49-F238E27FC236}">
              <a16:creationId xmlns:a16="http://schemas.microsoft.com/office/drawing/2014/main" id="{00000000-0008-0000-1800-00002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1" name="Imagen 3638">
          <a:extLst>
            <a:ext uri="{FF2B5EF4-FFF2-40B4-BE49-F238E27FC236}">
              <a16:creationId xmlns:a16="http://schemas.microsoft.com/office/drawing/2014/main" id="{00000000-0008-0000-1800-00002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2" name="Imagen 3639">
          <a:extLst>
            <a:ext uri="{FF2B5EF4-FFF2-40B4-BE49-F238E27FC236}">
              <a16:creationId xmlns:a16="http://schemas.microsoft.com/office/drawing/2014/main" id="{00000000-0008-0000-1800-00003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3" name="Imagen 3640">
          <a:extLst>
            <a:ext uri="{FF2B5EF4-FFF2-40B4-BE49-F238E27FC236}">
              <a16:creationId xmlns:a16="http://schemas.microsoft.com/office/drawing/2014/main" id="{00000000-0008-0000-1800-00003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4" name="Imagen 3641">
          <a:extLst>
            <a:ext uri="{FF2B5EF4-FFF2-40B4-BE49-F238E27FC236}">
              <a16:creationId xmlns:a16="http://schemas.microsoft.com/office/drawing/2014/main" id="{00000000-0008-0000-1800-00003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5" name="Imagen 3642">
          <a:extLst>
            <a:ext uri="{FF2B5EF4-FFF2-40B4-BE49-F238E27FC236}">
              <a16:creationId xmlns:a16="http://schemas.microsoft.com/office/drawing/2014/main" id="{00000000-0008-0000-1800-00003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6" name="Imagen 3643">
          <a:extLst>
            <a:ext uri="{FF2B5EF4-FFF2-40B4-BE49-F238E27FC236}">
              <a16:creationId xmlns:a16="http://schemas.microsoft.com/office/drawing/2014/main" id="{00000000-0008-0000-1800-00003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7" name="Imagen 3644">
          <a:extLst>
            <a:ext uri="{FF2B5EF4-FFF2-40B4-BE49-F238E27FC236}">
              <a16:creationId xmlns:a16="http://schemas.microsoft.com/office/drawing/2014/main" id="{00000000-0008-0000-1800-00003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8" name="Imagen 3645">
          <a:extLst>
            <a:ext uri="{FF2B5EF4-FFF2-40B4-BE49-F238E27FC236}">
              <a16:creationId xmlns:a16="http://schemas.microsoft.com/office/drawing/2014/main" id="{00000000-0008-0000-1800-00003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39" name="Imagen 3646">
          <a:extLst>
            <a:ext uri="{FF2B5EF4-FFF2-40B4-BE49-F238E27FC236}">
              <a16:creationId xmlns:a16="http://schemas.microsoft.com/office/drawing/2014/main" id="{00000000-0008-0000-1800-00003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0" name="Imagen 3647">
          <a:extLst>
            <a:ext uri="{FF2B5EF4-FFF2-40B4-BE49-F238E27FC236}">
              <a16:creationId xmlns:a16="http://schemas.microsoft.com/office/drawing/2014/main" id="{00000000-0008-0000-1800-00003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1" name="Imagen 3648">
          <a:extLst>
            <a:ext uri="{FF2B5EF4-FFF2-40B4-BE49-F238E27FC236}">
              <a16:creationId xmlns:a16="http://schemas.microsoft.com/office/drawing/2014/main" id="{00000000-0008-0000-1800-00003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2" name="Imagen 3649">
          <a:extLst>
            <a:ext uri="{FF2B5EF4-FFF2-40B4-BE49-F238E27FC236}">
              <a16:creationId xmlns:a16="http://schemas.microsoft.com/office/drawing/2014/main" id="{00000000-0008-0000-1800-00003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3" name="Imagen 3650">
          <a:extLst>
            <a:ext uri="{FF2B5EF4-FFF2-40B4-BE49-F238E27FC236}">
              <a16:creationId xmlns:a16="http://schemas.microsoft.com/office/drawing/2014/main" id="{00000000-0008-0000-1800-00003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4" name="Imagen 3651">
          <a:extLst>
            <a:ext uri="{FF2B5EF4-FFF2-40B4-BE49-F238E27FC236}">
              <a16:creationId xmlns:a16="http://schemas.microsoft.com/office/drawing/2014/main" id="{00000000-0008-0000-1800-00003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5" name="Imagen 3652">
          <a:extLst>
            <a:ext uri="{FF2B5EF4-FFF2-40B4-BE49-F238E27FC236}">
              <a16:creationId xmlns:a16="http://schemas.microsoft.com/office/drawing/2014/main" id="{00000000-0008-0000-1800-00003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6" name="Imagen 3653">
          <a:extLst>
            <a:ext uri="{FF2B5EF4-FFF2-40B4-BE49-F238E27FC236}">
              <a16:creationId xmlns:a16="http://schemas.microsoft.com/office/drawing/2014/main" id="{00000000-0008-0000-1800-00003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7" name="Imagen 3654">
          <a:extLst>
            <a:ext uri="{FF2B5EF4-FFF2-40B4-BE49-F238E27FC236}">
              <a16:creationId xmlns:a16="http://schemas.microsoft.com/office/drawing/2014/main" id="{00000000-0008-0000-1800-00003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8" name="Imagen 3655">
          <a:extLst>
            <a:ext uri="{FF2B5EF4-FFF2-40B4-BE49-F238E27FC236}">
              <a16:creationId xmlns:a16="http://schemas.microsoft.com/office/drawing/2014/main" id="{00000000-0008-0000-1800-00004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49" name="Imagen 3656">
          <a:extLst>
            <a:ext uri="{FF2B5EF4-FFF2-40B4-BE49-F238E27FC236}">
              <a16:creationId xmlns:a16="http://schemas.microsoft.com/office/drawing/2014/main" id="{00000000-0008-0000-1800-00004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0" name="Imagen 3657">
          <a:extLst>
            <a:ext uri="{FF2B5EF4-FFF2-40B4-BE49-F238E27FC236}">
              <a16:creationId xmlns:a16="http://schemas.microsoft.com/office/drawing/2014/main" id="{00000000-0008-0000-1800-00004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1" name="Imagen 3658">
          <a:extLst>
            <a:ext uri="{FF2B5EF4-FFF2-40B4-BE49-F238E27FC236}">
              <a16:creationId xmlns:a16="http://schemas.microsoft.com/office/drawing/2014/main" id="{00000000-0008-0000-1800-00004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2" name="Imagen 3659">
          <a:extLst>
            <a:ext uri="{FF2B5EF4-FFF2-40B4-BE49-F238E27FC236}">
              <a16:creationId xmlns:a16="http://schemas.microsoft.com/office/drawing/2014/main" id="{00000000-0008-0000-1800-00004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3" name="Imagen 3660">
          <a:extLst>
            <a:ext uri="{FF2B5EF4-FFF2-40B4-BE49-F238E27FC236}">
              <a16:creationId xmlns:a16="http://schemas.microsoft.com/office/drawing/2014/main" id="{00000000-0008-0000-1800-00004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4" name="Imagen 3661">
          <a:extLst>
            <a:ext uri="{FF2B5EF4-FFF2-40B4-BE49-F238E27FC236}">
              <a16:creationId xmlns:a16="http://schemas.microsoft.com/office/drawing/2014/main" id="{00000000-0008-0000-1800-00004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5" name="Imagen 3662">
          <a:extLst>
            <a:ext uri="{FF2B5EF4-FFF2-40B4-BE49-F238E27FC236}">
              <a16:creationId xmlns:a16="http://schemas.microsoft.com/office/drawing/2014/main" id="{00000000-0008-0000-1800-00004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6" name="Imagen 3663">
          <a:extLst>
            <a:ext uri="{FF2B5EF4-FFF2-40B4-BE49-F238E27FC236}">
              <a16:creationId xmlns:a16="http://schemas.microsoft.com/office/drawing/2014/main" id="{00000000-0008-0000-1800-00004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7" name="Imagen 3664">
          <a:extLst>
            <a:ext uri="{FF2B5EF4-FFF2-40B4-BE49-F238E27FC236}">
              <a16:creationId xmlns:a16="http://schemas.microsoft.com/office/drawing/2014/main" id="{00000000-0008-0000-1800-00004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8" name="Imagen 3665">
          <a:extLst>
            <a:ext uri="{FF2B5EF4-FFF2-40B4-BE49-F238E27FC236}">
              <a16:creationId xmlns:a16="http://schemas.microsoft.com/office/drawing/2014/main" id="{00000000-0008-0000-1800-00004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59" name="Imagen 3666">
          <a:extLst>
            <a:ext uri="{FF2B5EF4-FFF2-40B4-BE49-F238E27FC236}">
              <a16:creationId xmlns:a16="http://schemas.microsoft.com/office/drawing/2014/main" id="{00000000-0008-0000-1800-00004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0" name="Imagen 3667">
          <a:extLst>
            <a:ext uri="{FF2B5EF4-FFF2-40B4-BE49-F238E27FC236}">
              <a16:creationId xmlns:a16="http://schemas.microsoft.com/office/drawing/2014/main" id="{00000000-0008-0000-1800-00004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1" name="Imagen 3668">
          <a:extLst>
            <a:ext uri="{FF2B5EF4-FFF2-40B4-BE49-F238E27FC236}">
              <a16:creationId xmlns:a16="http://schemas.microsoft.com/office/drawing/2014/main" id="{00000000-0008-0000-1800-00004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2" name="Imagen 3669">
          <a:extLst>
            <a:ext uri="{FF2B5EF4-FFF2-40B4-BE49-F238E27FC236}">
              <a16:creationId xmlns:a16="http://schemas.microsoft.com/office/drawing/2014/main" id="{00000000-0008-0000-1800-00004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3" name="Imagen 3670">
          <a:extLst>
            <a:ext uri="{FF2B5EF4-FFF2-40B4-BE49-F238E27FC236}">
              <a16:creationId xmlns:a16="http://schemas.microsoft.com/office/drawing/2014/main" id="{00000000-0008-0000-1800-00004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4" name="Imagen 3671">
          <a:extLst>
            <a:ext uri="{FF2B5EF4-FFF2-40B4-BE49-F238E27FC236}">
              <a16:creationId xmlns:a16="http://schemas.microsoft.com/office/drawing/2014/main" id="{00000000-0008-0000-1800-00005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5" name="Imagen 3672">
          <a:extLst>
            <a:ext uri="{FF2B5EF4-FFF2-40B4-BE49-F238E27FC236}">
              <a16:creationId xmlns:a16="http://schemas.microsoft.com/office/drawing/2014/main" id="{00000000-0008-0000-1800-00005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6" name="Imagen 3673">
          <a:extLst>
            <a:ext uri="{FF2B5EF4-FFF2-40B4-BE49-F238E27FC236}">
              <a16:creationId xmlns:a16="http://schemas.microsoft.com/office/drawing/2014/main" id="{00000000-0008-0000-1800-00005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7" name="Imagen 3674">
          <a:extLst>
            <a:ext uri="{FF2B5EF4-FFF2-40B4-BE49-F238E27FC236}">
              <a16:creationId xmlns:a16="http://schemas.microsoft.com/office/drawing/2014/main" id="{00000000-0008-0000-1800-00005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8" name="Imagen 3675">
          <a:extLst>
            <a:ext uri="{FF2B5EF4-FFF2-40B4-BE49-F238E27FC236}">
              <a16:creationId xmlns:a16="http://schemas.microsoft.com/office/drawing/2014/main" id="{00000000-0008-0000-1800-00005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69" name="Imagen 3676">
          <a:extLst>
            <a:ext uri="{FF2B5EF4-FFF2-40B4-BE49-F238E27FC236}">
              <a16:creationId xmlns:a16="http://schemas.microsoft.com/office/drawing/2014/main" id="{00000000-0008-0000-1800-00005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0" name="Imagen 3677">
          <a:extLst>
            <a:ext uri="{FF2B5EF4-FFF2-40B4-BE49-F238E27FC236}">
              <a16:creationId xmlns:a16="http://schemas.microsoft.com/office/drawing/2014/main" id="{00000000-0008-0000-1800-00005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1" name="Imagen 3678">
          <a:extLst>
            <a:ext uri="{FF2B5EF4-FFF2-40B4-BE49-F238E27FC236}">
              <a16:creationId xmlns:a16="http://schemas.microsoft.com/office/drawing/2014/main" id="{00000000-0008-0000-1800-00005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2" name="Imagen 3679">
          <a:extLst>
            <a:ext uri="{FF2B5EF4-FFF2-40B4-BE49-F238E27FC236}">
              <a16:creationId xmlns:a16="http://schemas.microsoft.com/office/drawing/2014/main" id="{00000000-0008-0000-1800-00005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3" name="Imagen 3680">
          <a:extLst>
            <a:ext uri="{FF2B5EF4-FFF2-40B4-BE49-F238E27FC236}">
              <a16:creationId xmlns:a16="http://schemas.microsoft.com/office/drawing/2014/main" id="{00000000-0008-0000-1800-00005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4" name="Imagen 3681">
          <a:extLst>
            <a:ext uri="{FF2B5EF4-FFF2-40B4-BE49-F238E27FC236}">
              <a16:creationId xmlns:a16="http://schemas.microsoft.com/office/drawing/2014/main" id="{00000000-0008-0000-1800-00005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5" name="Imagen 3682">
          <a:extLst>
            <a:ext uri="{FF2B5EF4-FFF2-40B4-BE49-F238E27FC236}">
              <a16:creationId xmlns:a16="http://schemas.microsoft.com/office/drawing/2014/main" id="{00000000-0008-0000-1800-00005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6" name="Imagen 3683">
          <a:extLst>
            <a:ext uri="{FF2B5EF4-FFF2-40B4-BE49-F238E27FC236}">
              <a16:creationId xmlns:a16="http://schemas.microsoft.com/office/drawing/2014/main" id="{00000000-0008-0000-1800-00005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7" name="Imagen 3684">
          <a:extLst>
            <a:ext uri="{FF2B5EF4-FFF2-40B4-BE49-F238E27FC236}">
              <a16:creationId xmlns:a16="http://schemas.microsoft.com/office/drawing/2014/main" id="{00000000-0008-0000-1800-00005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8" name="Imagen 3685">
          <a:extLst>
            <a:ext uri="{FF2B5EF4-FFF2-40B4-BE49-F238E27FC236}">
              <a16:creationId xmlns:a16="http://schemas.microsoft.com/office/drawing/2014/main" id="{00000000-0008-0000-1800-00005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79" name="Imagen 3686">
          <a:extLst>
            <a:ext uri="{FF2B5EF4-FFF2-40B4-BE49-F238E27FC236}">
              <a16:creationId xmlns:a16="http://schemas.microsoft.com/office/drawing/2014/main" id="{00000000-0008-0000-1800-00005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0" name="Imagen 3687">
          <a:extLst>
            <a:ext uri="{FF2B5EF4-FFF2-40B4-BE49-F238E27FC236}">
              <a16:creationId xmlns:a16="http://schemas.microsoft.com/office/drawing/2014/main" id="{00000000-0008-0000-1800-00006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1" name="Imagen 3688">
          <a:extLst>
            <a:ext uri="{FF2B5EF4-FFF2-40B4-BE49-F238E27FC236}">
              <a16:creationId xmlns:a16="http://schemas.microsoft.com/office/drawing/2014/main" id="{00000000-0008-0000-1800-00006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2" name="Imagen 3689">
          <a:extLst>
            <a:ext uri="{FF2B5EF4-FFF2-40B4-BE49-F238E27FC236}">
              <a16:creationId xmlns:a16="http://schemas.microsoft.com/office/drawing/2014/main" id="{00000000-0008-0000-1800-00006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3" name="Imagen 3690">
          <a:extLst>
            <a:ext uri="{FF2B5EF4-FFF2-40B4-BE49-F238E27FC236}">
              <a16:creationId xmlns:a16="http://schemas.microsoft.com/office/drawing/2014/main" id="{00000000-0008-0000-1800-00006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4" name="Imagen 3691">
          <a:extLst>
            <a:ext uri="{FF2B5EF4-FFF2-40B4-BE49-F238E27FC236}">
              <a16:creationId xmlns:a16="http://schemas.microsoft.com/office/drawing/2014/main" id="{00000000-0008-0000-1800-00006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5" name="Imagen 3692">
          <a:extLst>
            <a:ext uri="{FF2B5EF4-FFF2-40B4-BE49-F238E27FC236}">
              <a16:creationId xmlns:a16="http://schemas.microsoft.com/office/drawing/2014/main" id="{00000000-0008-0000-1800-00006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6" name="Imagen 3693">
          <a:extLst>
            <a:ext uri="{FF2B5EF4-FFF2-40B4-BE49-F238E27FC236}">
              <a16:creationId xmlns:a16="http://schemas.microsoft.com/office/drawing/2014/main" id="{00000000-0008-0000-1800-00006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7" name="Imagen 3694">
          <a:extLst>
            <a:ext uri="{FF2B5EF4-FFF2-40B4-BE49-F238E27FC236}">
              <a16:creationId xmlns:a16="http://schemas.microsoft.com/office/drawing/2014/main" id="{00000000-0008-0000-1800-00006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8" name="Imagen 3695">
          <a:extLst>
            <a:ext uri="{FF2B5EF4-FFF2-40B4-BE49-F238E27FC236}">
              <a16:creationId xmlns:a16="http://schemas.microsoft.com/office/drawing/2014/main" id="{00000000-0008-0000-1800-00006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89" name="Imagen 3696">
          <a:extLst>
            <a:ext uri="{FF2B5EF4-FFF2-40B4-BE49-F238E27FC236}">
              <a16:creationId xmlns:a16="http://schemas.microsoft.com/office/drawing/2014/main" id="{00000000-0008-0000-1800-00006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0" name="Imagen 3697">
          <a:extLst>
            <a:ext uri="{FF2B5EF4-FFF2-40B4-BE49-F238E27FC236}">
              <a16:creationId xmlns:a16="http://schemas.microsoft.com/office/drawing/2014/main" id="{00000000-0008-0000-1800-00006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1" name="Imagen 3698">
          <a:extLst>
            <a:ext uri="{FF2B5EF4-FFF2-40B4-BE49-F238E27FC236}">
              <a16:creationId xmlns:a16="http://schemas.microsoft.com/office/drawing/2014/main" id="{00000000-0008-0000-1800-00006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2" name="Imagen 3699">
          <a:extLst>
            <a:ext uri="{FF2B5EF4-FFF2-40B4-BE49-F238E27FC236}">
              <a16:creationId xmlns:a16="http://schemas.microsoft.com/office/drawing/2014/main" id="{00000000-0008-0000-1800-00006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3" name="Imagen 3700">
          <a:extLst>
            <a:ext uri="{FF2B5EF4-FFF2-40B4-BE49-F238E27FC236}">
              <a16:creationId xmlns:a16="http://schemas.microsoft.com/office/drawing/2014/main" id="{00000000-0008-0000-1800-00006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4" name="Imagen 3701">
          <a:extLst>
            <a:ext uri="{FF2B5EF4-FFF2-40B4-BE49-F238E27FC236}">
              <a16:creationId xmlns:a16="http://schemas.microsoft.com/office/drawing/2014/main" id="{00000000-0008-0000-1800-00006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5" name="Imagen 3702">
          <a:extLst>
            <a:ext uri="{FF2B5EF4-FFF2-40B4-BE49-F238E27FC236}">
              <a16:creationId xmlns:a16="http://schemas.microsoft.com/office/drawing/2014/main" id="{00000000-0008-0000-1800-00006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6" name="Imagen 3703">
          <a:extLst>
            <a:ext uri="{FF2B5EF4-FFF2-40B4-BE49-F238E27FC236}">
              <a16:creationId xmlns:a16="http://schemas.microsoft.com/office/drawing/2014/main" id="{00000000-0008-0000-1800-00007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7" name="Imagen 3704">
          <a:extLst>
            <a:ext uri="{FF2B5EF4-FFF2-40B4-BE49-F238E27FC236}">
              <a16:creationId xmlns:a16="http://schemas.microsoft.com/office/drawing/2014/main" id="{00000000-0008-0000-1800-00007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8" name="Imagen 3705">
          <a:extLst>
            <a:ext uri="{FF2B5EF4-FFF2-40B4-BE49-F238E27FC236}">
              <a16:creationId xmlns:a16="http://schemas.microsoft.com/office/drawing/2014/main" id="{00000000-0008-0000-1800-00007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699" name="Imagen 3706">
          <a:extLst>
            <a:ext uri="{FF2B5EF4-FFF2-40B4-BE49-F238E27FC236}">
              <a16:creationId xmlns:a16="http://schemas.microsoft.com/office/drawing/2014/main" id="{00000000-0008-0000-1800-00007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0" name="Imagen 3707">
          <a:extLst>
            <a:ext uri="{FF2B5EF4-FFF2-40B4-BE49-F238E27FC236}">
              <a16:creationId xmlns:a16="http://schemas.microsoft.com/office/drawing/2014/main" id="{00000000-0008-0000-1800-00007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1" name="Imagen 3708">
          <a:extLst>
            <a:ext uri="{FF2B5EF4-FFF2-40B4-BE49-F238E27FC236}">
              <a16:creationId xmlns:a16="http://schemas.microsoft.com/office/drawing/2014/main" id="{00000000-0008-0000-1800-00007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2" name="Imagen 3709">
          <a:extLst>
            <a:ext uri="{FF2B5EF4-FFF2-40B4-BE49-F238E27FC236}">
              <a16:creationId xmlns:a16="http://schemas.microsoft.com/office/drawing/2014/main" id="{00000000-0008-0000-1800-00007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3" name="Imagen 3710">
          <a:extLst>
            <a:ext uri="{FF2B5EF4-FFF2-40B4-BE49-F238E27FC236}">
              <a16:creationId xmlns:a16="http://schemas.microsoft.com/office/drawing/2014/main" id="{00000000-0008-0000-1800-00007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4" name="Imagen 3711">
          <a:extLst>
            <a:ext uri="{FF2B5EF4-FFF2-40B4-BE49-F238E27FC236}">
              <a16:creationId xmlns:a16="http://schemas.microsoft.com/office/drawing/2014/main" id="{00000000-0008-0000-1800-00007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5" name="Imagen 3712">
          <a:extLst>
            <a:ext uri="{FF2B5EF4-FFF2-40B4-BE49-F238E27FC236}">
              <a16:creationId xmlns:a16="http://schemas.microsoft.com/office/drawing/2014/main" id="{00000000-0008-0000-1800-00007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6" name="Imagen 3713">
          <a:extLst>
            <a:ext uri="{FF2B5EF4-FFF2-40B4-BE49-F238E27FC236}">
              <a16:creationId xmlns:a16="http://schemas.microsoft.com/office/drawing/2014/main" id="{00000000-0008-0000-1800-00007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7" name="Imagen 3714">
          <a:extLst>
            <a:ext uri="{FF2B5EF4-FFF2-40B4-BE49-F238E27FC236}">
              <a16:creationId xmlns:a16="http://schemas.microsoft.com/office/drawing/2014/main" id="{00000000-0008-0000-1800-00007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8" name="Imagen 3715">
          <a:extLst>
            <a:ext uri="{FF2B5EF4-FFF2-40B4-BE49-F238E27FC236}">
              <a16:creationId xmlns:a16="http://schemas.microsoft.com/office/drawing/2014/main" id="{00000000-0008-0000-1800-00007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09" name="Imagen 3716">
          <a:extLst>
            <a:ext uri="{FF2B5EF4-FFF2-40B4-BE49-F238E27FC236}">
              <a16:creationId xmlns:a16="http://schemas.microsoft.com/office/drawing/2014/main" id="{00000000-0008-0000-1800-00007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0" name="Imagen 3717">
          <a:extLst>
            <a:ext uri="{FF2B5EF4-FFF2-40B4-BE49-F238E27FC236}">
              <a16:creationId xmlns:a16="http://schemas.microsoft.com/office/drawing/2014/main" id="{00000000-0008-0000-1800-00007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1" name="Imagen 3718">
          <a:extLst>
            <a:ext uri="{FF2B5EF4-FFF2-40B4-BE49-F238E27FC236}">
              <a16:creationId xmlns:a16="http://schemas.microsoft.com/office/drawing/2014/main" id="{00000000-0008-0000-1800-00007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2" name="Imagen 3719">
          <a:extLst>
            <a:ext uri="{FF2B5EF4-FFF2-40B4-BE49-F238E27FC236}">
              <a16:creationId xmlns:a16="http://schemas.microsoft.com/office/drawing/2014/main" id="{00000000-0008-0000-1800-00008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3" name="Imagen 3720">
          <a:extLst>
            <a:ext uri="{FF2B5EF4-FFF2-40B4-BE49-F238E27FC236}">
              <a16:creationId xmlns:a16="http://schemas.microsoft.com/office/drawing/2014/main" id="{00000000-0008-0000-1800-00008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4" name="Imagen 3721">
          <a:extLst>
            <a:ext uri="{FF2B5EF4-FFF2-40B4-BE49-F238E27FC236}">
              <a16:creationId xmlns:a16="http://schemas.microsoft.com/office/drawing/2014/main" id="{00000000-0008-0000-1800-00008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5" name="Imagen 3722">
          <a:extLst>
            <a:ext uri="{FF2B5EF4-FFF2-40B4-BE49-F238E27FC236}">
              <a16:creationId xmlns:a16="http://schemas.microsoft.com/office/drawing/2014/main" id="{00000000-0008-0000-1800-00008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6" name="Imagen 3723">
          <a:extLst>
            <a:ext uri="{FF2B5EF4-FFF2-40B4-BE49-F238E27FC236}">
              <a16:creationId xmlns:a16="http://schemas.microsoft.com/office/drawing/2014/main" id="{00000000-0008-0000-1800-00008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7" name="Imagen 3724">
          <a:extLst>
            <a:ext uri="{FF2B5EF4-FFF2-40B4-BE49-F238E27FC236}">
              <a16:creationId xmlns:a16="http://schemas.microsoft.com/office/drawing/2014/main" id="{00000000-0008-0000-1800-00008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8" name="Imagen 3725">
          <a:extLst>
            <a:ext uri="{FF2B5EF4-FFF2-40B4-BE49-F238E27FC236}">
              <a16:creationId xmlns:a16="http://schemas.microsoft.com/office/drawing/2014/main" id="{00000000-0008-0000-1800-00008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19" name="Imagen 3726">
          <a:extLst>
            <a:ext uri="{FF2B5EF4-FFF2-40B4-BE49-F238E27FC236}">
              <a16:creationId xmlns:a16="http://schemas.microsoft.com/office/drawing/2014/main" id="{00000000-0008-0000-1800-00008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0" name="Imagen 3727">
          <a:extLst>
            <a:ext uri="{FF2B5EF4-FFF2-40B4-BE49-F238E27FC236}">
              <a16:creationId xmlns:a16="http://schemas.microsoft.com/office/drawing/2014/main" id="{00000000-0008-0000-1800-00008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1" name="Imagen 3728">
          <a:extLst>
            <a:ext uri="{FF2B5EF4-FFF2-40B4-BE49-F238E27FC236}">
              <a16:creationId xmlns:a16="http://schemas.microsoft.com/office/drawing/2014/main" id="{00000000-0008-0000-1800-00008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2" name="Imagen 3729">
          <a:extLst>
            <a:ext uri="{FF2B5EF4-FFF2-40B4-BE49-F238E27FC236}">
              <a16:creationId xmlns:a16="http://schemas.microsoft.com/office/drawing/2014/main" id="{00000000-0008-0000-1800-00008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3" name="Imagen 3730">
          <a:extLst>
            <a:ext uri="{FF2B5EF4-FFF2-40B4-BE49-F238E27FC236}">
              <a16:creationId xmlns:a16="http://schemas.microsoft.com/office/drawing/2014/main" id="{00000000-0008-0000-1800-00008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4" name="Imagen 3731">
          <a:extLst>
            <a:ext uri="{FF2B5EF4-FFF2-40B4-BE49-F238E27FC236}">
              <a16:creationId xmlns:a16="http://schemas.microsoft.com/office/drawing/2014/main" id="{00000000-0008-0000-1800-00008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5" name="Imagen 3732">
          <a:extLst>
            <a:ext uri="{FF2B5EF4-FFF2-40B4-BE49-F238E27FC236}">
              <a16:creationId xmlns:a16="http://schemas.microsoft.com/office/drawing/2014/main" id="{00000000-0008-0000-1800-00008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6" name="Imagen 3733">
          <a:extLst>
            <a:ext uri="{FF2B5EF4-FFF2-40B4-BE49-F238E27FC236}">
              <a16:creationId xmlns:a16="http://schemas.microsoft.com/office/drawing/2014/main" id="{00000000-0008-0000-1800-00008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7" name="Imagen 3734">
          <a:extLst>
            <a:ext uri="{FF2B5EF4-FFF2-40B4-BE49-F238E27FC236}">
              <a16:creationId xmlns:a16="http://schemas.microsoft.com/office/drawing/2014/main" id="{00000000-0008-0000-1800-00008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8" name="Imagen 3735">
          <a:extLst>
            <a:ext uri="{FF2B5EF4-FFF2-40B4-BE49-F238E27FC236}">
              <a16:creationId xmlns:a16="http://schemas.microsoft.com/office/drawing/2014/main" id="{00000000-0008-0000-1800-00009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29" name="Imagen 3736">
          <a:extLst>
            <a:ext uri="{FF2B5EF4-FFF2-40B4-BE49-F238E27FC236}">
              <a16:creationId xmlns:a16="http://schemas.microsoft.com/office/drawing/2014/main" id="{00000000-0008-0000-1800-00009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0" name="Imagen 3737">
          <a:extLst>
            <a:ext uri="{FF2B5EF4-FFF2-40B4-BE49-F238E27FC236}">
              <a16:creationId xmlns:a16="http://schemas.microsoft.com/office/drawing/2014/main" id="{00000000-0008-0000-1800-00009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1" name="Imagen 3738">
          <a:extLst>
            <a:ext uri="{FF2B5EF4-FFF2-40B4-BE49-F238E27FC236}">
              <a16:creationId xmlns:a16="http://schemas.microsoft.com/office/drawing/2014/main" id="{00000000-0008-0000-1800-00009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2" name="Imagen 3739">
          <a:extLst>
            <a:ext uri="{FF2B5EF4-FFF2-40B4-BE49-F238E27FC236}">
              <a16:creationId xmlns:a16="http://schemas.microsoft.com/office/drawing/2014/main" id="{00000000-0008-0000-1800-00009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3" name="Imagen 3740">
          <a:extLst>
            <a:ext uri="{FF2B5EF4-FFF2-40B4-BE49-F238E27FC236}">
              <a16:creationId xmlns:a16="http://schemas.microsoft.com/office/drawing/2014/main" id="{00000000-0008-0000-1800-00009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4" name="Imagen 3741">
          <a:extLst>
            <a:ext uri="{FF2B5EF4-FFF2-40B4-BE49-F238E27FC236}">
              <a16:creationId xmlns:a16="http://schemas.microsoft.com/office/drawing/2014/main" id="{00000000-0008-0000-1800-00009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5" name="Imagen 3742">
          <a:extLst>
            <a:ext uri="{FF2B5EF4-FFF2-40B4-BE49-F238E27FC236}">
              <a16:creationId xmlns:a16="http://schemas.microsoft.com/office/drawing/2014/main" id="{00000000-0008-0000-1800-00009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6" name="Imagen 3743">
          <a:extLst>
            <a:ext uri="{FF2B5EF4-FFF2-40B4-BE49-F238E27FC236}">
              <a16:creationId xmlns:a16="http://schemas.microsoft.com/office/drawing/2014/main" id="{00000000-0008-0000-1800-00009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7" name="Imagen 3744">
          <a:extLst>
            <a:ext uri="{FF2B5EF4-FFF2-40B4-BE49-F238E27FC236}">
              <a16:creationId xmlns:a16="http://schemas.microsoft.com/office/drawing/2014/main" id="{00000000-0008-0000-1800-00009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8" name="Imagen 3745">
          <a:extLst>
            <a:ext uri="{FF2B5EF4-FFF2-40B4-BE49-F238E27FC236}">
              <a16:creationId xmlns:a16="http://schemas.microsoft.com/office/drawing/2014/main" id="{00000000-0008-0000-1800-00009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39" name="Imagen 3746">
          <a:extLst>
            <a:ext uri="{FF2B5EF4-FFF2-40B4-BE49-F238E27FC236}">
              <a16:creationId xmlns:a16="http://schemas.microsoft.com/office/drawing/2014/main" id="{00000000-0008-0000-1800-00009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0" name="Imagen 3747">
          <a:extLst>
            <a:ext uri="{FF2B5EF4-FFF2-40B4-BE49-F238E27FC236}">
              <a16:creationId xmlns:a16="http://schemas.microsoft.com/office/drawing/2014/main" id="{00000000-0008-0000-1800-00009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1" name="Imagen 3748">
          <a:extLst>
            <a:ext uri="{FF2B5EF4-FFF2-40B4-BE49-F238E27FC236}">
              <a16:creationId xmlns:a16="http://schemas.microsoft.com/office/drawing/2014/main" id="{00000000-0008-0000-1800-00009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2" name="Imagen 3749">
          <a:extLst>
            <a:ext uri="{FF2B5EF4-FFF2-40B4-BE49-F238E27FC236}">
              <a16:creationId xmlns:a16="http://schemas.microsoft.com/office/drawing/2014/main" id="{00000000-0008-0000-1800-00009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3" name="Imagen 3750">
          <a:extLst>
            <a:ext uri="{FF2B5EF4-FFF2-40B4-BE49-F238E27FC236}">
              <a16:creationId xmlns:a16="http://schemas.microsoft.com/office/drawing/2014/main" id="{00000000-0008-0000-1800-00009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4" name="Imagen 3751">
          <a:extLst>
            <a:ext uri="{FF2B5EF4-FFF2-40B4-BE49-F238E27FC236}">
              <a16:creationId xmlns:a16="http://schemas.microsoft.com/office/drawing/2014/main" id="{00000000-0008-0000-1800-0000A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5" name="Imagen 3752">
          <a:extLst>
            <a:ext uri="{FF2B5EF4-FFF2-40B4-BE49-F238E27FC236}">
              <a16:creationId xmlns:a16="http://schemas.microsoft.com/office/drawing/2014/main" id="{00000000-0008-0000-1800-0000A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6" name="Imagen 3753">
          <a:extLst>
            <a:ext uri="{FF2B5EF4-FFF2-40B4-BE49-F238E27FC236}">
              <a16:creationId xmlns:a16="http://schemas.microsoft.com/office/drawing/2014/main" id="{00000000-0008-0000-1800-0000A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7" name="Imagen 3754">
          <a:extLst>
            <a:ext uri="{FF2B5EF4-FFF2-40B4-BE49-F238E27FC236}">
              <a16:creationId xmlns:a16="http://schemas.microsoft.com/office/drawing/2014/main" id="{00000000-0008-0000-1800-0000A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8" name="Imagen 3755">
          <a:extLst>
            <a:ext uri="{FF2B5EF4-FFF2-40B4-BE49-F238E27FC236}">
              <a16:creationId xmlns:a16="http://schemas.microsoft.com/office/drawing/2014/main" id="{00000000-0008-0000-1800-0000A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49" name="Imagen 3756">
          <a:extLst>
            <a:ext uri="{FF2B5EF4-FFF2-40B4-BE49-F238E27FC236}">
              <a16:creationId xmlns:a16="http://schemas.microsoft.com/office/drawing/2014/main" id="{00000000-0008-0000-1800-0000A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0" name="Imagen 3757">
          <a:extLst>
            <a:ext uri="{FF2B5EF4-FFF2-40B4-BE49-F238E27FC236}">
              <a16:creationId xmlns:a16="http://schemas.microsoft.com/office/drawing/2014/main" id="{00000000-0008-0000-1800-0000A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1" name="Imagen 3758">
          <a:extLst>
            <a:ext uri="{FF2B5EF4-FFF2-40B4-BE49-F238E27FC236}">
              <a16:creationId xmlns:a16="http://schemas.microsoft.com/office/drawing/2014/main" id="{00000000-0008-0000-1800-0000A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2" name="Imagen 3759">
          <a:extLst>
            <a:ext uri="{FF2B5EF4-FFF2-40B4-BE49-F238E27FC236}">
              <a16:creationId xmlns:a16="http://schemas.microsoft.com/office/drawing/2014/main" id="{00000000-0008-0000-1800-0000A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3" name="Imagen 3760">
          <a:extLst>
            <a:ext uri="{FF2B5EF4-FFF2-40B4-BE49-F238E27FC236}">
              <a16:creationId xmlns:a16="http://schemas.microsoft.com/office/drawing/2014/main" id="{00000000-0008-0000-1800-0000A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4" name="Imagen 3761">
          <a:extLst>
            <a:ext uri="{FF2B5EF4-FFF2-40B4-BE49-F238E27FC236}">
              <a16:creationId xmlns:a16="http://schemas.microsoft.com/office/drawing/2014/main" id="{00000000-0008-0000-1800-0000A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5" name="Imagen 3762">
          <a:extLst>
            <a:ext uri="{FF2B5EF4-FFF2-40B4-BE49-F238E27FC236}">
              <a16:creationId xmlns:a16="http://schemas.microsoft.com/office/drawing/2014/main" id="{00000000-0008-0000-1800-0000A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6" name="Imagen 3763">
          <a:extLst>
            <a:ext uri="{FF2B5EF4-FFF2-40B4-BE49-F238E27FC236}">
              <a16:creationId xmlns:a16="http://schemas.microsoft.com/office/drawing/2014/main" id="{00000000-0008-0000-1800-0000A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7" name="Imagen 3764">
          <a:extLst>
            <a:ext uri="{FF2B5EF4-FFF2-40B4-BE49-F238E27FC236}">
              <a16:creationId xmlns:a16="http://schemas.microsoft.com/office/drawing/2014/main" id="{00000000-0008-0000-1800-0000A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8" name="Imagen 3765">
          <a:extLst>
            <a:ext uri="{FF2B5EF4-FFF2-40B4-BE49-F238E27FC236}">
              <a16:creationId xmlns:a16="http://schemas.microsoft.com/office/drawing/2014/main" id="{00000000-0008-0000-1800-0000A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59" name="Imagen 3766">
          <a:extLst>
            <a:ext uri="{FF2B5EF4-FFF2-40B4-BE49-F238E27FC236}">
              <a16:creationId xmlns:a16="http://schemas.microsoft.com/office/drawing/2014/main" id="{00000000-0008-0000-1800-0000A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0" name="Imagen 3767">
          <a:extLst>
            <a:ext uri="{FF2B5EF4-FFF2-40B4-BE49-F238E27FC236}">
              <a16:creationId xmlns:a16="http://schemas.microsoft.com/office/drawing/2014/main" id="{00000000-0008-0000-1800-0000B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1" name="Imagen 3768">
          <a:extLst>
            <a:ext uri="{FF2B5EF4-FFF2-40B4-BE49-F238E27FC236}">
              <a16:creationId xmlns:a16="http://schemas.microsoft.com/office/drawing/2014/main" id="{00000000-0008-0000-1800-0000B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2" name="Imagen 3769">
          <a:extLst>
            <a:ext uri="{FF2B5EF4-FFF2-40B4-BE49-F238E27FC236}">
              <a16:creationId xmlns:a16="http://schemas.microsoft.com/office/drawing/2014/main" id="{00000000-0008-0000-1800-0000B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3" name="Imagen 3770">
          <a:extLst>
            <a:ext uri="{FF2B5EF4-FFF2-40B4-BE49-F238E27FC236}">
              <a16:creationId xmlns:a16="http://schemas.microsoft.com/office/drawing/2014/main" id="{00000000-0008-0000-1800-0000B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4" name="Imagen 3771">
          <a:extLst>
            <a:ext uri="{FF2B5EF4-FFF2-40B4-BE49-F238E27FC236}">
              <a16:creationId xmlns:a16="http://schemas.microsoft.com/office/drawing/2014/main" id="{00000000-0008-0000-1800-0000B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5" name="Imagen 3772">
          <a:extLst>
            <a:ext uri="{FF2B5EF4-FFF2-40B4-BE49-F238E27FC236}">
              <a16:creationId xmlns:a16="http://schemas.microsoft.com/office/drawing/2014/main" id="{00000000-0008-0000-1800-0000B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6" name="Imagen 3773">
          <a:extLst>
            <a:ext uri="{FF2B5EF4-FFF2-40B4-BE49-F238E27FC236}">
              <a16:creationId xmlns:a16="http://schemas.microsoft.com/office/drawing/2014/main" id="{00000000-0008-0000-1800-0000B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7" name="Imagen 3774">
          <a:extLst>
            <a:ext uri="{FF2B5EF4-FFF2-40B4-BE49-F238E27FC236}">
              <a16:creationId xmlns:a16="http://schemas.microsoft.com/office/drawing/2014/main" id="{00000000-0008-0000-1800-0000B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8" name="Imagen 3775">
          <a:extLst>
            <a:ext uri="{FF2B5EF4-FFF2-40B4-BE49-F238E27FC236}">
              <a16:creationId xmlns:a16="http://schemas.microsoft.com/office/drawing/2014/main" id="{00000000-0008-0000-1800-0000B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69" name="Imagen 3776">
          <a:extLst>
            <a:ext uri="{FF2B5EF4-FFF2-40B4-BE49-F238E27FC236}">
              <a16:creationId xmlns:a16="http://schemas.microsoft.com/office/drawing/2014/main" id="{00000000-0008-0000-1800-0000B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0" name="Imagen 3777">
          <a:extLst>
            <a:ext uri="{FF2B5EF4-FFF2-40B4-BE49-F238E27FC236}">
              <a16:creationId xmlns:a16="http://schemas.microsoft.com/office/drawing/2014/main" id="{00000000-0008-0000-1800-0000B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1" name="Imagen 3778">
          <a:extLst>
            <a:ext uri="{FF2B5EF4-FFF2-40B4-BE49-F238E27FC236}">
              <a16:creationId xmlns:a16="http://schemas.microsoft.com/office/drawing/2014/main" id="{00000000-0008-0000-1800-0000B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2" name="Imagen 3779">
          <a:extLst>
            <a:ext uri="{FF2B5EF4-FFF2-40B4-BE49-F238E27FC236}">
              <a16:creationId xmlns:a16="http://schemas.microsoft.com/office/drawing/2014/main" id="{00000000-0008-0000-1800-0000B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3" name="Imagen 3780">
          <a:extLst>
            <a:ext uri="{FF2B5EF4-FFF2-40B4-BE49-F238E27FC236}">
              <a16:creationId xmlns:a16="http://schemas.microsoft.com/office/drawing/2014/main" id="{00000000-0008-0000-1800-0000B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4" name="Imagen 3781">
          <a:extLst>
            <a:ext uri="{FF2B5EF4-FFF2-40B4-BE49-F238E27FC236}">
              <a16:creationId xmlns:a16="http://schemas.microsoft.com/office/drawing/2014/main" id="{00000000-0008-0000-1800-0000B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5" name="Imagen 3782">
          <a:extLst>
            <a:ext uri="{FF2B5EF4-FFF2-40B4-BE49-F238E27FC236}">
              <a16:creationId xmlns:a16="http://schemas.microsoft.com/office/drawing/2014/main" id="{00000000-0008-0000-1800-0000B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6" name="Imagen 3783">
          <a:extLst>
            <a:ext uri="{FF2B5EF4-FFF2-40B4-BE49-F238E27FC236}">
              <a16:creationId xmlns:a16="http://schemas.microsoft.com/office/drawing/2014/main" id="{00000000-0008-0000-1800-0000C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7" name="Imagen 3784">
          <a:extLst>
            <a:ext uri="{FF2B5EF4-FFF2-40B4-BE49-F238E27FC236}">
              <a16:creationId xmlns:a16="http://schemas.microsoft.com/office/drawing/2014/main" id="{00000000-0008-0000-1800-0000C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8" name="Imagen 3785">
          <a:extLst>
            <a:ext uri="{FF2B5EF4-FFF2-40B4-BE49-F238E27FC236}">
              <a16:creationId xmlns:a16="http://schemas.microsoft.com/office/drawing/2014/main" id="{00000000-0008-0000-1800-0000C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79" name="Imagen 3786">
          <a:extLst>
            <a:ext uri="{FF2B5EF4-FFF2-40B4-BE49-F238E27FC236}">
              <a16:creationId xmlns:a16="http://schemas.microsoft.com/office/drawing/2014/main" id="{00000000-0008-0000-1800-0000C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0" name="Imagen 3787">
          <a:extLst>
            <a:ext uri="{FF2B5EF4-FFF2-40B4-BE49-F238E27FC236}">
              <a16:creationId xmlns:a16="http://schemas.microsoft.com/office/drawing/2014/main" id="{00000000-0008-0000-1800-0000C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1" name="Imagen 3788">
          <a:extLst>
            <a:ext uri="{FF2B5EF4-FFF2-40B4-BE49-F238E27FC236}">
              <a16:creationId xmlns:a16="http://schemas.microsoft.com/office/drawing/2014/main" id="{00000000-0008-0000-1800-0000C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2" name="Imagen 3789">
          <a:extLst>
            <a:ext uri="{FF2B5EF4-FFF2-40B4-BE49-F238E27FC236}">
              <a16:creationId xmlns:a16="http://schemas.microsoft.com/office/drawing/2014/main" id="{00000000-0008-0000-1800-0000C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3" name="Imagen 3790">
          <a:extLst>
            <a:ext uri="{FF2B5EF4-FFF2-40B4-BE49-F238E27FC236}">
              <a16:creationId xmlns:a16="http://schemas.microsoft.com/office/drawing/2014/main" id="{00000000-0008-0000-1800-0000C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4" name="Imagen 3791">
          <a:extLst>
            <a:ext uri="{FF2B5EF4-FFF2-40B4-BE49-F238E27FC236}">
              <a16:creationId xmlns:a16="http://schemas.microsoft.com/office/drawing/2014/main" id="{00000000-0008-0000-1800-0000C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5" name="Imagen 3792">
          <a:extLst>
            <a:ext uri="{FF2B5EF4-FFF2-40B4-BE49-F238E27FC236}">
              <a16:creationId xmlns:a16="http://schemas.microsoft.com/office/drawing/2014/main" id="{00000000-0008-0000-1800-0000C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6" name="Imagen 3793">
          <a:extLst>
            <a:ext uri="{FF2B5EF4-FFF2-40B4-BE49-F238E27FC236}">
              <a16:creationId xmlns:a16="http://schemas.microsoft.com/office/drawing/2014/main" id="{00000000-0008-0000-1800-0000C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7" name="Imagen 3794">
          <a:extLst>
            <a:ext uri="{FF2B5EF4-FFF2-40B4-BE49-F238E27FC236}">
              <a16:creationId xmlns:a16="http://schemas.microsoft.com/office/drawing/2014/main" id="{00000000-0008-0000-1800-0000C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8" name="Imagen 3795">
          <a:extLst>
            <a:ext uri="{FF2B5EF4-FFF2-40B4-BE49-F238E27FC236}">
              <a16:creationId xmlns:a16="http://schemas.microsoft.com/office/drawing/2014/main" id="{00000000-0008-0000-1800-0000C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89" name="Imagen 3796">
          <a:extLst>
            <a:ext uri="{FF2B5EF4-FFF2-40B4-BE49-F238E27FC236}">
              <a16:creationId xmlns:a16="http://schemas.microsoft.com/office/drawing/2014/main" id="{00000000-0008-0000-1800-0000C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0" name="Imagen 3797">
          <a:extLst>
            <a:ext uri="{FF2B5EF4-FFF2-40B4-BE49-F238E27FC236}">
              <a16:creationId xmlns:a16="http://schemas.microsoft.com/office/drawing/2014/main" id="{00000000-0008-0000-1800-0000C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1" name="Imagen 3798">
          <a:extLst>
            <a:ext uri="{FF2B5EF4-FFF2-40B4-BE49-F238E27FC236}">
              <a16:creationId xmlns:a16="http://schemas.microsoft.com/office/drawing/2014/main" id="{00000000-0008-0000-1800-0000C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2" name="Imagen 3799">
          <a:extLst>
            <a:ext uri="{FF2B5EF4-FFF2-40B4-BE49-F238E27FC236}">
              <a16:creationId xmlns:a16="http://schemas.microsoft.com/office/drawing/2014/main" id="{00000000-0008-0000-1800-0000D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3" name="Imagen 3800">
          <a:extLst>
            <a:ext uri="{FF2B5EF4-FFF2-40B4-BE49-F238E27FC236}">
              <a16:creationId xmlns:a16="http://schemas.microsoft.com/office/drawing/2014/main" id="{00000000-0008-0000-1800-0000D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4" name="Imagen 3801">
          <a:extLst>
            <a:ext uri="{FF2B5EF4-FFF2-40B4-BE49-F238E27FC236}">
              <a16:creationId xmlns:a16="http://schemas.microsoft.com/office/drawing/2014/main" id="{00000000-0008-0000-1800-0000D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5" name="Imagen 3802">
          <a:extLst>
            <a:ext uri="{FF2B5EF4-FFF2-40B4-BE49-F238E27FC236}">
              <a16:creationId xmlns:a16="http://schemas.microsoft.com/office/drawing/2014/main" id="{00000000-0008-0000-1800-0000D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6" name="Imagen 3803">
          <a:extLst>
            <a:ext uri="{FF2B5EF4-FFF2-40B4-BE49-F238E27FC236}">
              <a16:creationId xmlns:a16="http://schemas.microsoft.com/office/drawing/2014/main" id="{00000000-0008-0000-1800-0000D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7" name="Imagen 3804">
          <a:extLst>
            <a:ext uri="{FF2B5EF4-FFF2-40B4-BE49-F238E27FC236}">
              <a16:creationId xmlns:a16="http://schemas.microsoft.com/office/drawing/2014/main" id="{00000000-0008-0000-1800-0000D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8" name="Imagen 3805">
          <a:extLst>
            <a:ext uri="{FF2B5EF4-FFF2-40B4-BE49-F238E27FC236}">
              <a16:creationId xmlns:a16="http://schemas.microsoft.com/office/drawing/2014/main" id="{00000000-0008-0000-1800-0000D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799" name="Imagen 3806">
          <a:extLst>
            <a:ext uri="{FF2B5EF4-FFF2-40B4-BE49-F238E27FC236}">
              <a16:creationId xmlns:a16="http://schemas.microsoft.com/office/drawing/2014/main" id="{00000000-0008-0000-1800-0000D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0" name="Imagen 3807">
          <a:extLst>
            <a:ext uri="{FF2B5EF4-FFF2-40B4-BE49-F238E27FC236}">
              <a16:creationId xmlns:a16="http://schemas.microsoft.com/office/drawing/2014/main" id="{00000000-0008-0000-1800-0000D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1" name="Imagen 3808">
          <a:extLst>
            <a:ext uri="{FF2B5EF4-FFF2-40B4-BE49-F238E27FC236}">
              <a16:creationId xmlns:a16="http://schemas.microsoft.com/office/drawing/2014/main" id="{00000000-0008-0000-1800-0000D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2" name="Imagen 3809">
          <a:extLst>
            <a:ext uri="{FF2B5EF4-FFF2-40B4-BE49-F238E27FC236}">
              <a16:creationId xmlns:a16="http://schemas.microsoft.com/office/drawing/2014/main" id="{00000000-0008-0000-1800-0000D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3" name="Imagen 3810">
          <a:extLst>
            <a:ext uri="{FF2B5EF4-FFF2-40B4-BE49-F238E27FC236}">
              <a16:creationId xmlns:a16="http://schemas.microsoft.com/office/drawing/2014/main" id="{00000000-0008-0000-1800-0000D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4" name="Imagen 3811">
          <a:extLst>
            <a:ext uri="{FF2B5EF4-FFF2-40B4-BE49-F238E27FC236}">
              <a16:creationId xmlns:a16="http://schemas.microsoft.com/office/drawing/2014/main" id="{00000000-0008-0000-1800-0000D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5" name="Imagen 3812">
          <a:extLst>
            <a:ext uri="{FF2B5EF4-FFF2-40B4-BE49-F238E27FC236}">
              <a16:creationId xmlns:a16="http://schemas.microsoft.com/office/drawing/2014/main" id="{00000000-0008-0000-1800-0000D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6" name="Imagen 3813">
          <a:extLst>
            <a:ext uri="{FF2B5EF4-FFF2-40B4-BE49-F238E27FC236}">
              <a16:creationId xmlns:a16="http://schemas.microsoft.com/office/drawing/2014/main" id="{00000000-0008-0000-1800-0000D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7" name="Imagen 3814">
          <a:extLst>
            <a:ext uri="{FF2B5EF4-FFF2-40B4-BE49-F238E27FC236}">
              <a16:creationId xmlns:a16="http://schemas.microsoft.com/office/drawing/2014/main" id="{00000000-0008-0000-1800-0000D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8" name="Imagen 3815">
          <a:extLst>
            <a:ext uri="{FF2B5EF4-FFF2-40B4-BE49-F238E27FC236}">
              <a16:creationId xmlns:a16="http://schemas.microsoft.com/office/drawing/2014/main" id="{00000000-0008-0000-1800-0000E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09" name="Imagen 3816">
          <a:extLst>
            <a:ext uri="{FF2B5EF4-FFF2-40B4-BE49-F238E27FC236}">
              <a16:creationId xmlns:a16="http://schemas.microsoft.com/office/drawing/2014/main" id="{00000000-0008-0000-1800-0000E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0" name="Imagen 3817">
          <a:extLst>
            <a:ext uri="{FF2B5EF4-FFF2-40B4-BE49-F238E27FC236}">
              <a16:creationId xmlns:a16="http://schemas.microsoft.com/office/drawing/2014/main" id="{00000000-0008-0000-1800-0000E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1" name="Imagen 3818">
          <a:extLst>
            <a:ext uri="{FF2B5EF4-FFF2-40B4-BE49-F238E27FC236}">
              <a16:creationId xmlns:a16="http://schemas.microsoft.com/office/drawing/2014/main" id="{00000000-0008-0000-1800-0000E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2" name="Imagen 3819">
          <a:extLst>
            <a:ext uri="{FF2B5EF4-FFF2-40B4-BE49-F238E27FC236}">
              <a16:creationId xmlns:a16="http://schemas.microsoft.com/office/drawing/2014/main" id="{00000000-0008-0000-1800-0000E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3" name="Imagen 3820">
          <a:extLst>
            <a:ext uri="{FF2B5EF4-FFF2-40B4-BE49-F238E27FC236}">
              <a16:creationId xmlns:a16="http://schemas.microsoft.com/office/drawing/2014/main" id="{00000000-0008-0000-1800-0000E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4" name="Imagen 3821">
          <a:extLst>
            <a:ext uri="{FF2B5EF4-FFF2-40B4-BE49-F238E27FC236}">
              <a16:creationId xmlns:a16="http://schemas.microsoft.com/office/drawing/2014/main" id="{00000000-0008-0000-1800-0000E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5" name="Imagen 3822">
          <a:extLst>
            <a:ext uri="{FF2B5EF4-FFF2-40B4-BE49-F238E27FC236}">
              <a16:creationId xmlns:a16="http://schemas.microsoft.com/office/drawing/2014/main" id="{00000000-0008-0000-1800-0000E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6" name="Imagen 3823">
          <a:extLst>
            <a:ext uri="{FF2B5EF4-FFF2-40B4-BE49-F238E27FC236}">
              <a16:creationId xmlns:a16="http://schemas.microsoft.com/office/drawing/2014/main" id="{00000000-0008-0000-1800-0000E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7" name="Imagen 3824">
          <a:extLst>
            <a:ext uri="{FF2B5EF4-FFF2-40B4-BE49-F238E27FC236}">
              <a16:creationId xmlns:a16="http://schemas.microsoft.com/office/drawing/2014/main" id="{00000000-0008-0000-1800-0000E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8" name="Imagen 3825">
          <a:extLst>
            <a:ext uri="{FF2B5EF4-FFF2-40B4-BE49-F238E27FC236}">
              <a16:creationId xmlns:a16="http://schemas.microsoft.com/office/drawing/2014/main" id="{00000000-0008-0000-1800-0000E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19" name="Imagen 3826">
          <a:extLst>
            <a:ext uri="{FF2B5EF4-FFF2-40B4-BE49-F238E27FC236}">
              <a16:creationId xmlns:a16="http://schemas.microsoft.com/office/drawing/2014/main" id="{00000000-0008-0000-1800-0000E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0" name="Imagen 3827">
          <a:extLst>
            <a:ext uri="{FF2B5EF4-FFF2-40B4-BE49-F238E27FC236}">
              <a16:creationId xmlns:a16="http://schemas.microsoft.com/office/drawing/2014/main" id="{00000000-0008-0000-1800-0000E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1" name="Imagen 3828">
          <a:extLst>
            <a:ext uri="{FF2B5EF4-FFF2-40B4-BE49-F238E27FC236}">
              <a16:creationId xmlns:a16="http://schemas.microsoft.com/office/drawing/2014/main" id="{00000000-0008-0000-1800-0000E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2" name="Imagen 3829">
          <a:extLst>
            <a:ext uri="{FF2B5EF4-FFF2-40B4-BE49-F238E27FC236}">
              <a16:creationId xmlns:a16="http://schemas.microsoft.com/office/drawing/2014/main" id="{00000000-0008-0000-1800-0000E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3" name="Imagen 3830">
          <a:extLst>
            <a:ext uri="{FF2B5EF4-FFF2-40B4-BE49-F238E27FC236}">
              <a16:creationId xmlns:a16="http://schemas.microsoft.com/office/drawing/2014/main" id="{00000000-0008-0000-1800-0000E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4" name="Imagen 3831">
          <a:extLst>
            <a:ext uri="{FF2B5EF4-FFF2-40B4-BE49-F238E27FC236}">
              <a16:creationId xmlns:a16="http://schemas.microsoft.com/office/drawing/2014/main" id="{00000000-0008-0000-1800-0000F0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5" name="Imagen 3832">
          <a:extLst>
            <a:ext uri="{FF2B5EF4-FFF2-40B4-BE49-F238E27FC236}">
              <a16:creationId xmlns:a16="http://schemas.microsoft.com/office/drawing/2014/main" id="{00000000-0008-0000-1800-0000F1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6" name="Imagen 3833">
          <a:extLst>
            <a:ext uri="{FF2B5EF4-FFF2-40B4-BE49-F238E27FC236}">
              <a16:creationId xmlns:a16="http://schemas.microsoft.com/office/drawing/2014/main" id="{00000000-0008-0000-1800-0000F2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7" name="Imagen 3834">
          <a:extLst>
            <a:ext uri="{FF2B5EF4-FFF2-40B4-BE49-F238E27FC236}">
              <a16:creationId xmlns:a16="http://schemas.microsoft.com/office/drawing/2014/main" id="{00000000-0008-0000-1800-0000F3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8" name="Imagen 3835">
          <a:extLst>
            <a:ext uri="{FF2B5EF4-FFF2-40B4-BE49-F238E27FC236}">
              <a16:creationId xmlns:a16="http://schemas.microsoft.com/office/drawing/2014/main" id="{00000000-0008-0000-1800-0000F4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29" name="Imagen 3836">
          <a:extLst>
            <a:ext uri="{FF2B5EF4-FFF2-40B4-BE49-F238E27FC236}">
              <a16:creationId xmlns:a16="http://schemas.microsoft.com/office/drawing/2014/main" id="{00000000-0008-0000-1800-0000F5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0" name="Imagen 3837">
          <a:extLst>
            <a:ext uri="{FF2B5EF4-FFF2-40B4-BE49-F238E27FC236}">
              <a16:creationId xmlns:a16="http://schemas.microsoft.com/office/drawing/2014/main" id="{00000000-0008-0000-1800-0000F6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1" name="Imagen 3838">
          <a:extLst>
            <a:ext uri="{FF2B5EF4-FFF2-40B4-BE49-F238E27FC236}">
              <a16:creationId xmlns:a16="http://schemas.microsoft.com/office/drawing/2014/main" id="{00000000-0008-0000-1800-0000F7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2" name="Imagen 3839">
          <a:extLst>
            <a:ext uri="{FF2B5EF4-FFF2-40B4-BE49-F238E27FC236}">
              <a16:creationId xmlns:a16="http://schemas.microsoft.com/office/drawing/2014/main" id="{00000000-0008-0000-1800-0000F8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3" name="Imagen 3840">
          <a:extLst>
            <a:ext uri="{FF2B5EF4-FFF2-40B4-BE49-F238E27FC236}">
              <a16:creationId xmlns:a16="http://schemas.microsoft.com/office/drawing/2014/main" id="{00000000-0008-0000-1800-0000F9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4" name="Imagen 3841">
          <a:extLst>
            <a:ext uri="{FF2B5EF4-FFF2-40B4-BE49-F238E27FC236}">
              <a16:creationId xmlns:a16="http://schemas.microsoft.com/office/drawing/2014/main" id="{00000000-0008-0000-1800-0000FA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5" name="Imagen 3842">
          <a:extLst>
            <a:ext uri="{FF2B5EF4-FFF2-40B4-BE49-F238E27FC236}">
              <a16:creationId xmlns:a16="http://schemas.microsoft.com/office/drawing/2014/main" id="{00000000-0008-0000-1800-0000FB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6" name="Imagen 3843">
          <a:extLst>
            <a:ext uri="{FF2B5EF4-FFF2-40B4-BE49-F238E27FC236}">
              <a16:creationId xmlns:a16="http://schemas.microsoft.com/office/drawing/2014/main" id="{00000000-0008-0000-1800-0000FC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7" name="Imagen 3844">
          <a:extLst>
            <a:ext uri="{FF2B5EF4-FFF2-40B4-BE49-F238E27FC236}">
              <a16:creationId xmlns:a16="http://schemas.microsoft.com/office/drawing/2014/main" id="{00000000-0008-0000-1800-0000FD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8" name="Imagen 3845">
          <a:extLst>
            <a:ext uri="{FF2B5EF4-FFF2-40B4-BE49-F238E27FC236}">
              <a16:creationId xmlns:a16="http://schemas.microsoft.com/office/drawing/2014/main" id="{00000000-0008-0000-1800-0000FE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39" name="Imagen 3846">
          <a:extLst>
            <a:ext uri="{FF2B5EF4-FFF2-40B4-BE49-F238E27FC236}">
              <a16:creationId xmlns:a16="http://schemas.microsoft.com/office/drawing/2014/main" id="{00000000-0008-0000-1800-0000FF0E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0" name="Imagen 3847">
          <a:extLst>
            <a:ext uri="{FF2B5EF4-FFF2-40B4-BE49-F238E27FC236}">
              <a16:creationId xmlns:a16="http://schemas.microsoft.com/office/drawing/2014/main" id="{00000000-0008-0000-1800-00000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1" name="Imagen 3848">
          <a:extLst>
            <a:ext uri="{FF2B5EF4-FFF2-40B4-BE49-F238E27FC236}">
              <a16:creationId xmlns:a16="http://schemas.microsoft.com/office/drawing/2014/main" id="{00000000-0008-0000-1800-00000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2" name="Imagen 3849">
          <a:extLst>
            <a:ext uri="{FF2B5EF4-FFF2-40B4-BE49-F238E27FC236}">
              <a16:creationId xmlns:a16="http://schemas.microsoft.com/office/drawing/2014/main" id="{00000000-0008-0000-1800-00000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3" name="Imagen 3850">
          <a:extLst>
            <a:ext uri="{FF2B5EF4-FFF2-40B4-BE49-F238E27FC236}">
              <a16:creationId xmlns:a16="http://schemas.microsoft.com/office/drawing/2014/main" id="{00000000-0008-0000-1800-00000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4" name="Imagen 3851">
          <a:extLst>
            <a:ext uri="{FF2B5EF4-FFF2-40B4-BE49-F238E27FC236}">
              <a16:creationId xmlns:a16="http://schemas.microsoft.com/office/drawing/2014/main" id="{00000000-0008-0000-1800-00000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5" name="Imagen 3852">
          <a:extLst>
            <a:ext uri="{FF2B5EF4-FFF2-40B4-BE49-F238E27FC236}">
              <a16:creationId xmlns:a16="http://schemas.microsoft.com/office/drawing/2014/main" id="{00000000-0008-0000-1800-00000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6" name="Imagen 3853">
          <a:extLst>
            <a:ext uri="{FF2B5EF4-FFF2-40B4-BE49-F238E27FC236}">
              <a16:creationId xmlns:a16="http://schemas.microsoft.com/office/drawing/2014/main" id="{00000000-0008-0000-1800-00000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7" name="Imagen 3854">
          <a:extLst>
            <a:ext uri="{FF2B5EF4-FFF2-40B4-BE49-F238E27FC236}">
              <a16:creationId xmlns:a16="http://schemas.microsoft.com/office/drawing/2014/main" id="{00000000-0008-0000-1800-00000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8" name="Imagen 3855">
          <a:extLst>
            <a:ext uri="{FF2B5EF4-FFF2-40B4-BE49-F238E27FC236}">
              <a16:creationId xmlns:a16="http://schemas.microsoft.com/office/drawing/2014/main" id="{00000000-0008-0000-1800-00000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49" name="Imagen 3856">
          <a:extLst>
            <a:ext uri="{FF2B5EF4-FFF2-40B4-BE49-F238E27FC236}">
              <a16:creationId xmlns:a16="http://schemas.microsoft.com/office/drawing/2014/main" id="{00000000-0008-0000-1800-00000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50" name="Imagen 3857">
          <a:extLst>
            <a:ext uri="{FF2B5EF4-FFF2-40B4-BE49-F238E27FC236}">
              <a16:creationId xmlns:a16="http://schemas.microsoft.com/office/drawing/2014/main" id="{00000000-0008-0000-1800-00000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51" name="Imagen 3858">
          <a:extLst>
            <a:ext uri="{FF2B5EF4-FFF2-40B4-BE49-F238E27FC236}">
              <a16:creationId xmlns:a16="http://schemas.microsoft.com/office/drawing/2014/main" id="{00000000-0008-0000-1800-00000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52" name="Imagen 3859">
          <a:extLst>
            <a:ext uri="{FF2B5EF4-FFF2-40B4-BE49-F238E27FC236}">
              <a16:creationId xmlns:a16="http://schemas.microsoft.com/office/drawing/2014/main" id="{00000000-0008-0000-1800-00000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53" name="Imagen 3860">
          <a:extLst>
            <a:ext uri="{FF2B5EF4-FFF2-40B4-BE49-F238E27FC236}">
              <a16:creationId xmlns:a16="http://schemas.microsoft.com/office/drawing/2014/main" id="{00000000-0008-0000-1800-00000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54" name="Imagen 3861">
          <a:extLst>
            <a:ext uri="{FF2B5EF4-FFF2-40B4-BE49-F238E27FC236}">
              <a16:creationId xmlns:a16="http://schemas.microsoft.com/office/drawing/2014/main" id="{00000000-0008-0000-1800-00000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55" name="Imagen 3862">
          <a:extLst>
            <a:ext uri="{FF2B5EF4-FFF2-40B4-BE49-F238E27FC236}">
              <a16:creationId xmlns:a16="http://schemas.microsoft.com/office/drawing/2014/main" id="{00000000-0008-0000-1800-00000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26</xdr:row>
      <xdr:rowOff>360</xdr:rowOff>
    </xdr:from>
    <xdr:to>
      <xdr:col>4</xdr:col>
      <xdr:colOff>142560</xdr:colOff>
      <xdr:row>27</xdr:row>
      <xdr:rowOff>142560</xdr:rowOff>
    </xdr:to>
    <xdr:pic>
      <xdr:nvPicPr>
        <xdr:cNvPr id="3856" name="Imagen 3863">
          <a:extLst>
            <a:ext uri="{FF2B5EF4-FFF2-40B4-BE49-F238E27FC236}">
              <a16:creationId xmlns:a16="http://schemas.microsoft.com/office/drawing/2014/main" id="{00000000-0008-0000-1800-00001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93160" y="1103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</xdr:col>
      <xdr:colOff>652097</xdr:colOff>
      <xdr:row>8</xdr:row>
      <xdr:rowOff>102577</xdr:rowOff>
    </xdr:from>
    <xdr:to>
      <xdr:col>4</xdr:col>
      <xdr:colOff>0</xdr:colOff>
      <xdr:row>9</xdr:row>
      <xdr:rowOff>0</xdr:rowOff>
    </xdr:to>
    <xdr:pic>
      <xdr:nvPicPr>
        <xdr:cNvPr id="3858" name="Imagen 3865">
          <a:extLst>
            <a:ext uri="{FF2B5EF4-FFF2-40B4-BE49-F238E27FC236}">
              <a16:creationId xmlns:a16="http://schemas.microsoft.com/office/drawing/2014/main" id="{00000000-0008-0000-1800-0000120F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-77093" t="-41117" r="100000" b="100000"/>
        <a:stretch/>
      </xdr:blipFill>
      <xdr:spPr>
        <a:xfrm>
          <a:off x="3377712" y="1392115"/>
          <a:ext cx="109903" cy="58616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5</xdr:row>
      <xdr:rowOff>0</xdr:rowOff>
    </xdr:from>
    <xdr:to>
      <xdr:col>6</xdr:col>
      <xdr:colOff>142560</xdr:colOff>
      <xdr:row>5</xdr:row>
      <xdr:rowOff>142560</xdr:rowOff>
    </xdr:to>
    <xdr:pic>
      <xdr:nvPicPr>
        <xdr:cNvPr id="3867" name="Imagen 4">
          <a:extLst>
            <a:ext uri="{FF2B5EF4-FFF2-40B4-BE49-F238E27FC236}">
              <a16:creationId xmlns:a16="http://schemas.microsoft.com/office/drawing/2014/main" id="{00000000-0008-0000-1A00-00001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35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142560</xdr:colOff>
      <xdr:row>6</xdr:row>
      <xdr:rowOff>142560</xdr:rowOff>
    </xdr:to>
    <xdr:pic>
      <xdr:nvPicPr>
        <xdr:cNvPr id="3868" name="Imagen 5">
          <a:extLst>
            <a:ext uri="{FF2B5EF4-FFF2-40B4-BE49-F238E27FC236}">
              <a16:creationId xmlns:a16="http://schemas.microsoft.com/office/drawing/2014/main" id="{00000000-0008-0000-1A00-00001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43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142560</xdr:colOff>
      <xdr:row>7</xdr:row>
      <xdr:rowOff>142560</xdr:rowOff>
    </xdr:to>
    <xdr:pic>
      <xdr:nvPicPr>
        <xdr:cNvPr id="3869" name="Imagen 6">
          <a:extLst>
            <a:ext uri="{FF2B5EF4-FFF2-40B4-BE49-F238E27FC236}">
              <a16:creationId xmlns:a16="http://schemas.microsoft.com/office/drawing/2014/main" id="{00000000-0008-0000-1A00-00001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924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142560</xdr:colOff>
      <xdr:row>8</xdr:row>
      <xdr:rowOff>142560</xdr:rowOff>
    </xdr:to>
    <xdr:pic>
      <xdr:nvPicPr>
        <xdr:cNvPr id="3870" name="Imagen 7">
          <a:extLst>
            <a:ext uri="{FF2B5EF4-FFF2-40B4-BE49-F238E27FC236}">
              <a16:creationId xmlns:a16="http://schemas.microsoft.com/office/drawing/2014/main" id="{00000000-0008-0000-1A00-00001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305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142560</xdr:colOff>
      <xdr:row>9</xdr:row>
      <xdr:rowOff>142560</xdr:rowOff>
    </xdr:to>
    <xdr:pic>
      <xdr:nvPicPr>
        <xdr:cNvPr id="3871" name="Imagen 8">
          <a:extLst>
            <a:ext uri="{FF2B5EF4-FFF2-40B4-BE49-F238E27FC236}">
              <a16:creationId xmlns:a16="http://schemas.microsoft.com/office/drawing/2014/main" id="{00000000-0008-0000-1A00-00001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495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142560</xdr:colOff>
      <xdr:row>10</xdr:row>
      <xdr:rowOff>142560</xdr:rowOff>
    </xdr:to>
    <xdr:pic>
      <xdr:nvPicPr>
        <xdr:cNvPr id="3872" name="Imagen 9">
          <a:extLst>
            <a:ext uri="{FF2B5EF4-FFF2-40B4-BE49-F238E27FC236}">
              <a16:creationId xmlns:a16="http://schemas.microsoft.com/office/drawing/2014/main" id="{00000000-0008-0000-1A00-00002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067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142560</xdr:colOff>
      <xdr:row>11</xdr:row>
      <xdr:rowOff>142560</xdr:rowOff>
    </xdr:to>
    <xdr:pic>
      <xdr:nvPicPr>
        <xdr:cNvPr id="3873" name="Imagen 10">
          <a:extLst>
            <a:ext uri="{FF2B5EF4-FFF2-40B4-BE49-F238E27FC236}">
              <a16:creationId xmlns:a16="http://schemas.microsoft.com/office/drawing/2014/main" id="{00000000-0008-0000-1A00-00002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44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142560</xdr:colOff>
      <xdr:row>12</xdr:row>
      <xdr:rowOff>142560</xdr:rowOff>
    </xdr:to>
    <xdr:pic>
      <xdr:nvPicPr>
        <xdr:cNvPr id="3874" name="Imagen 11">
          <a:extLst>
            <a:ext uri="{FF2B5EF4-FFF2-40B4-BE49-F238E27FC236}">
              <a16:creationId xmlns:a16="http://schemas.microsoft.com/office/drawing/2014/main" id="{00000000-0008-0000-1A00-00002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829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142560</xdr:colOff>
      <xdr:row>13</xdr:row>
      <xdr:rowOff>142560</xdr:rowOff>
    </xdr:to>
    <xdr:pic>
      <xdr:nvPicPr>
        <xdr:cNvPr id="3875" name="Imagen 12">
          <a:extLst>
            <a:ext uri="{FF2B5EF4-FFF2-40B4-BE49-F238E27FC236}">
              <a16:creationId xmlns:a16="http://schemas.microsoft.com/office/drawing/2014/main" id="{00000000-0008-0000-1A00-00002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019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142560</xdr:colOff>
      <xdr:row>14</xdr:row>
      <xdr:rowOff>142560</xdr:rowOff>
    </xdr:to>
    <xdr:pic>
      <xdr:nvPicPr>
        <xdr:cNvPr id="3876" name="Imagen 13">
          <a:extLst>
            <a:ext uri="{FF2B5EF4-FFF2-40B4-BE49-F238E27FC236}">
              <a16:creationId xmlns:a16="http://schemas.microsoft.com/office/drawing/2014/main" id="{00000000-0008-0000-1A00-00002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59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142560</xdr:colOff>
      <xdr:row>15</xdr:row>
      <xdr:rowOff>142560</xdr:rowOff>
    </xdr:to>
    <xdr:pic>
      <xdr:nvPicPr>
        <xdr:cNvPr id="3877" name="Imagen 14">
          <a:extLst>
            <a:ext uri="{FF2B5EF4-FFF2-40B4-BE49-F238E27FC236}">
              <a16:creationId xmlns:a16="http://schemas.microsoft.com/office/drawing/2014/main" id="{00000000-0008-0000-1A00-00002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162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142560</xdr:colOff>
      <xdr:row>16</xdr:row>
      <xdr:rowOff>142560</xdr:rowOff>
    </xdr:to>
    <xdr:pic>
      <xdr:nvPicPr>
        <xdr:cNvPr id="3878" name="Imagen 15">
          <a:extLst>
            <a:ext uri="{FF2B5EF4-FFF2-40B4-BE49-F238E27FC236}">
              <a16:creationId xmlns:a16="http://schemas.microsoft.com/office/drawing/2014/main" id="{00000000-0008-0000-1A00-00002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543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142560</xdr:colOff>
      <xdr:row>17</xdr:row>
      <xdr:rowOff>142560</xdr:rowOff>
    </xdr:to>
    <xdr:pic>
      <xdr:nvPicPr>
        <xdr:cNvPr id="3879" name="Imagen 16">
          <a:extLst>
            <a:ext uri="{FF2B5EF4-FFF2-40B4-BE49-F238E27FC236}">
              <a16:creationId xmlns:a16="http://schemas.microsoft.com/office/drawing/2014/main" id="{00000000-0008-0000-1A00-00002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924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142560</xdr:colOff>
      <xdr:row>18</xdr:row>
      <xdr:rowOff>142560</xdr:rowOff>
    </xdr:to>
    <xdr:pic>
      <xdr:nvPicPr>
        <xdr:cNvPr id="3880" name="Imagen 17">
          <a:extLst>
            <a:ext uri="{FF2B5EF4-FFF2-40B4-BE49-F238E27FC236}">
              <a16:creationId xmlns:a16="http://schemas.microsoft.com/office/drawing/2014/main" id="{00000000-0008-0000-1A00-00002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8305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142560</xdr:colOff>
      <xdr:row>19</xdr:row>
      <xdr:rowOff>142560</xdr:rowOff>
    </xdr:to>
    <xdr:pic>
      <xdr:nvPicPr>
        <xdr:cNvPr id="3881" name="Imagen 18">
          <a:extLst>
            <a:ext uri="{FF2B5EF4-FFF2-40B4-BE49-F238E27FC236}">
              <a16:creationId xmlns:a16="http://schemas.microsoft.com/office/drawing/2014/main" id="{00000000-0008-0000-1A00-00002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8686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142560</xdr:colOff>
      <xdr:row>20</xdr:row>
      <xdr:rowOff>142560</xdr:rowOff>
    </xdr:to>
    <xdr:pic>
      <xdr:nvPicPr>
        <xdr:cNvPr id="3882" name="Imagen 19">
          <a:extLst>
            <a:ext uri="{FF2B5EF4-FFF2-40B4-BE49-F238E27FC236}">
              <a16:creationId xmlns:a16="http://schemas.microsoft.com/office/drawing/2014/main" id="{00000000-0008-0000-1A00-00002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8877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142560</xdr:colOff>
      <xdr:row>21</xdr:row>
      <xdr:rowOff>142560</xdr:rowOff>
    </xdr:to>
    <xdr:pic>
      <xdr:nvPicPr>
        <xdr:cNvPr id="3883" name="Imagen 20">
          <a:extLst>
            <a:ext uri="{FF2B5EF4-FFF2-40B4-BE49-F238E27FC236}">
              <a16:creationId xmlns:a16="http://schemas.microsoft.com/office/drawing/2014/main" id="{00000000-0008-0000-1A00-00002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925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142560</xdr:colOff>
      <xdr:row>22</xdr:row>
      <xdr:rowOff>142560</xdr:rowOff>
    </xdr:to>
    <xdr:pic>
      <xdr:nvPicPr>
        <xdr:cNvPr id="3884" name="Imagen 21">
          <a:extLst>
            <a:ext uri="{FF2B5EF4-FFF2-40B4-BE49-F238E27FC236}">
              <a16:creationId xmlns:a16="http://schemas.microsoft.com/office/drawing/2014/main" id="{00000000-0008-0000-1A00-00002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9639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142560</xdr:colOff>
      <xdr:row>23</xdr:row>
      <xdr:rowOff>142560</xdr:rowOff>
    </xdr:to>
    <xdr:pic>
      <xdr:nvPicPr>
        <xdr:cNvPr id="3885" name="Imagen 22">
          <a:extLst>
            <a:ext uri="{FF2B5EF4-FFF2-40B4-BE49-F238E27FC236}">
              <a16:creationId xmlns:a16="http://schemas.microsoft.com/office/drawing/2014/main" id="{00000000-0008-0000-1A00-00002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0020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142560</xdr:colOff>
      <xdr:row>24</xdr:row>
      <xdr:rowOff>142560</xdr:rowOff>
    </xdr:to>
    <xdr:pic>
      <xdr:nvPicPr>
        <xdr:cNvPr id="3886" name="Imagen 23">
          <a:extLst>
            <a:ext uri="{FF2B5EF4-FFF2-40B4-BE49-F238E27FC236}">
              <a16:creationId xmlns:a16="http://schemas.microsoft.com/office/drawing/2014/main" id="{00000000-0008-0000-1A00-00002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0210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142560</xdr:colOff>
      <xdr:row>25</xdr:row>
      <xdr:rowOff>142560</xdr:rowOff>
    </xdr:to>
    <xdr:pic>
      <xdr:nvPicPr>
        <xdr:cNvPr id="3887" name="Imagen 24">
          <a:extLst>
            <a:ext uri="{FF2B5EF4-FFF2-40B4-BE49-F238E27FC236}">
              <a16:creationId xmlns:a16="http://schemas.microsoft.com/office/drawing/2014/main" id="{00000000-0008-0000-1A00-00002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0591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142560</xdr:colOff>
      <xdr:row>26</xdr:row>
      <xdr:rowOff>142560</xdr:rowOff>
    </xdr:to>
    <xdr:pic>
      <xdr:nvPicPr>
        <xdr:cNvPr id="3888" name="Imagen 25">
          <a:extLst>
            <a:ext uri="{FF2B5EF4-FFF2-40B4-BE49-F238E27FC236}">
              <a16:creationId xmlns:a16="http://schemas.microsoft.com/office/drawing/2014/main" id="{00000000-0008-0000-1A00-00003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0782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142560</xdr:colOff>
      <xdr:row>27</xdr:row>
      <xdr:rowOff>142560</xdr:rowOff>
    </xdr:to>
    <xdr:pic>
      <xdr:nvPicPr>
        <xdr:cNvPr id="3889" name="Imagen 26">
          <a:extLst>
            <a:ext uri="{FF2B5EF4-FFF2-40B4-BE49-F238E27FC236}">
              <a16:creationId xmlns:a16="http://schemas.microsoft.com/office/drawing/2014/main" id="{00000000-0008-0000-1A00-00003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1163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142560</xdr:colOff>
      <xdr:row>28</xdr:row>
      <xdr:rowOff>142560</xdr:rowOff>
    </xdr:to>
    <xdr:pic>
      <xdr:nvPicPr>
        <xdr:cNvPr id="3890" name="Imagen 27">
          <a:extLst>
            <a:ext uri="{FF2B5EF4-FFF2-40B4-BE49-F238E27FC236}">
              <a16:creationId xmlns:a16="http://schemas.microsoft.com/office/drawing/2014/main" id="{00000000-0008-0000-1A00-00003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1353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142560</xdr:colOff>
      <xdr:row>29</xdr:row>
      <xdr:rowOff>142560</xdr:rowOff>
    </xdr:to>
    <xdr:pic>
      <xdr:nvPicPr>
        <xdr:cNvPr id="3891" name="Imagen 28">
          <a:extLst>
            <a:ext uri="{FF2B5EF4-FFF2-40B4-BE49-F238E27FC236}">
              <a16:creationId xmlns:a16="http://schemas.microsoft.com/office/drawing/2014/main" id="{00000000-0008-0000-1A00-00003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1734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142560</xdr:colOff>
      <xdr:row>30</xdr:row>
      <xdr:rowOff>142560</xdr:rowOff>
    </xdr:to>
    <xdr:pic>
      <xdr:nvPicPr>
        <xdr:cNvPr id="3892" name="Imagen 29">
          <a:extLst>
            <a:ext uri="{FF2B5EF4-FFF2-40B4-BE49-F238E27FC236}">
              <a16:creationId xmlns:a16="http://schemas.microsoft.com/office/drawing/2014/main" id="{00000000-0008-0000-1A00-00003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2115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142560</xdr:colOff>
      <xdr:row>31</xdr:row>
      <xdr:rowOff>142560</xdr:rowOff>
    </xdr:to>
    <xdr:pic>
      <xdr:nvPicPr>
        <xdr:cNvPr id="3893" name="Imagen 30">
          <a:extLst>
            <a:ext uri="{FF2B5EF4-FFF2-40B4-BE49-F238E27FC236}">
              <a16:creationId xmlns:a16="http://schemas.microsoft.com/office/drawing/2014/main" id="{00000000-0008-0000-1A00-00003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2496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142560</xdr:colOff>
      <xdr:row>32</xdr:row>
      <xdr:rowOff>142560</xdr:rowOff>
    </xdr:to>
    <xdr:pic>
      <xdr:nvPicPr>
        <xdr:cNvPr id="3894" name="Imagen 31">
          <a:extLst>
            <a:ext uri="{FF2B5EF4-FFF2-40B4-BE49-F238E27FC236}">
              <a16:creationId xmlns:a16="http://schemas.microsoft.com/office/drawing/2014/main" id="{00000000-0008-0000-1A00-00003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2877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142560</xdr:colOff>
      <xdr:row>33</xdr:row>
      <xdr:rowOff>142560</xdr:rowOff>
    </xdr:to>
    <xdr:pic>
      <xdr:nvPicPr>
        <xdr:cNvPr id="3895" name="Imagen 32">
          <a:extLst>
            <a:ext uri="{FF2B5EF4-FFF2-40B4-BE49-F238E27FC236}">
              <a16:creationId xmlns:a16="http://schemas.microsoft.com/office/drawing/2014/main" id="{00000000-0008-0000-1A00-00003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3258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34</xdr:row>
      <xdr:rowOff>0</xdr:rowOff>
    </xdr:from>
    <xdr:to>
      <xdr:col>6</xdr:col>
      <xdr:colOff>142560</xdr:colOff>
      <xdr:row>34</xdr:row>
      <xdr:rowOff>142560</xdr:rowOff>
    </xdr:to>
    <xdr:pic>
      <xdr:nvPicPr>
        <xdr:cNvPr id="3896" name="Imagen 33">
          <a:extLst>
            <a:ext uri="{FF2B5EF4-FFF2-40B4-BE49-F238E27FC236}">
              <a16:creationId xmlns:a16="http://schemas.microsoft.com/office/drawing/2014/main" id="{00000000-0008-0000-1A00-00003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3639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142560</xdr:colOff>
      <xdr:row>35</xdr:row>
      <xdr:rowOff>142560</xdr:rowOff>
    </xdr:to>
    <xdr:pic>
      <xdr:nvPicPr>
        <xdr:cNvPr id="3897" name="Imagen 34">
          <a:extLst>
            <a:ext uri="{FF2B5EF4-FFF2-40B4-BE49-F238E27FC236}">
              <a16:creationId xmlns:a16="http://schemas.microsoft.com/office/drawing/2014/main" id="{00000000-0008-0000-1A00-00003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3830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36</xdr:row>
      <xdr:rowOff>0</xdr:rowOff>
    </xdr:from>
    <xdr:to>
      <xdr:col>6</xdr:col>
      <xdr:colOff>142560</xdr:colOff>
      <xdr:row>36</xdr:row>
      <xdr:rowOff>142560</xdr:rowOff>
    </xdr:to>
    <xdr:pic>
      <xdr:nvPicPr>
        <xdr:cNvPr id="3898" name="Imagen 35">
          <a:extLst>
            <a:ext uri="{FF2B5EF4-FFF2-40B4-BE49-F238E27FC236}">
              <a16:creationId xmlns:a16="http://schemas.microsoft.com/office/drawing/2014/main" id="{00000000-0008-0000-1A00-00003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4211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37</xdr:row>
      <xdr:rowOff>0</xdr:rowOff>
    </xdr:from>
    <xdr:to>
      <xdr:col>6</xdr:col>
      <xdr:colOff>142560</xdr:colOff>
      <xdr:row>37</xdr:row>
      <xdr:rowOff>142560</xdr:rowOff>
    </xdr:to>
    <xdr:pic>
      <xdr:nvPicPr>
        <xdr:cNvPr id="3899" name="Imagen 36">
          <a:extLst>
            <a:ext uri="{FF2B5EF4-FFF2-40B4-BE49-F238E27FC236}">
              <a16:creationId xmlns:a16="http://schemas.microsoft.com/office/drawing/2014/main" id="{00000000-0008-0000-1A00-00003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4401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142560</xdr:colOff>
      <xdr:row>38</xdr:row>
      <xdr:rowOff>142560</xdr:rowOff>
    </xdr:to>
    <xdr:pic>
      <xdr:nvPicPr>
        <xdr:cNvPr id="3900" name="Imagen 37">
          <a:extLst>
            <a:ext uri="{FF2B5EF4-FFF2-40B4-BE49-F238E27FC236}">
              <a16:creationId xmlns:a16="http://schemas.microsoft.com/office/drawing/2014/main" id="{00000000-0008-0000-1A00-00003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478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39</xdr:row>
      <xdr:rowOff>0</xdr:rowOff>
    </xdr:from>
    <xdr:to>
      <xdr:col>6</xdr:col>
      <xdr:colOff>142560</xdr:colOff>
      <xdr:row>39</xdr:row>
      <xdr:rowOff>142560</xdr:rowOff>
    </xdr:to>
    <xdr:pic>
      <xdr:nvPicPr>
        <xdr:cNvPr id="3901" name="Imagen 38">
          <a:extLst>
            <a:ext uri="{FF2B5EF4-FFF2-40B4-BE49-F238E27FC236}">
              <a16:creationId xmlns:a16="http://schemas.microsoft.com/office/drawing/2014/main" id="{00000000-0008-0000-1A00-00003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4973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40</xdr:row>
      <xdr:rowOff>0</xdr:rowOff>
    </xdr:from>
    <xdr:to>
      <xdr:col>6</xdr:col>
      <xdr:colOff>142560</xdr:colOff>
      <xdr:row>40</xdr:row>
      <xdr:rowOff>142560</xdr:rowOff>
    </xdr:to>
    <xdr:pic>
      <xdr:nvPicPr>
        <xdr:cNvPr id="3902" name="Imagen 39">
          <a:extLst>
            <a:ext uri="{FF2B5EF4-FFF2-40B4-BE49-F238E27FC236}">
              <a16:creationId xmlns:a16="http://schemas.microsoft.com/office/drawing/2014/main" id="{00000000-0008-0000-1A00-00003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5163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142560</xdr:colOff>
      <xdr:row>41</xdr:row>
      <xdr:rowOff>142560</xdr:rowOff>
    </xdr:to>
    <xdr:pic>
      <xdr:nvPicPr>
        <xdr:cNvPr id="3903" name="Imagen 40">
          <a:extLst>
            <a:ext uri="{FF2B5EF4-FFF2-40B4-BE49-F238E27FC236}">
              <a16:creationId xmlns:a16="http://schemas.microsoft.com/office/drawing/2014/main" id="{00000000-0008-0000-1A00-00003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5735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142560</xdr:colOff>
      <xdr:row>42</xdr:row>
      <xdr:rowOff>142560</xdr:rowOff>
    </xdr:to>
    <xdr:pic>
      <xdr:nvPicPr>
        <xdr:cNvPr id="3904" name="Imagen 41">
          <a:extLst>
            <a:ext uri="{FF2B5EF4-FFF2-40B4-BE49-F238E27FC236}">
              <a16:creationId xmlns:a16="http://schemas.microsoft.com/office/drawing/2014/main" id="{00000000-0008-0000-1A00-00004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6116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142560</xdr:colOff>
      <xdr:row>43</xdr:row>
      <xdr:rowOff>142560</xdr:rowOff>
    </xdr:to>
    <xdr:pic>
      <xdr:nvPicPr>
        <xdr:cNvPr id="3905" name="Imagen 42">
          <a:extLst>
            <a:ext uri="{FF2B5EF4-FFF2-40B4-BE49-F238E27FC236}">
              <a16:creationId xmlns:a16="http://schemas.microsoft.com/office/drawing/2014/main" id="{00000000-0008-0000-1A00-00004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6497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142560</xdr:colOff>
      <xdr:row>44</xdr:row>
      <xdr:rowOff>142560</xdr:rowOff>
    </xdr:to>
    <xdr:pic>
      <xdr:nvPicPr>
        <xdr:cNvPr id="3906" name="Imagen 43">
          <a:extLst>
            <a:ext uri="{FF2B5EF4-FFF2-40B4-BE49-F238E27FC236}">
              <a16:creationId xmlns:a16="http://schemas.microsoft.com/office/drawing/2014/main" id="{00000000-0008-0000-1A00-00004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687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45</xdr:row>
      <xdr:rowOff>0</xdr:rowOff>
    </xdr:from>
    <xdr:to>
      <xdr:col>6</xdr:col>
      <xdr:colOff>142560</xdr:colOff>
      <xdr:row>45</xdr:row>
      <xdr:rowOff>142560</xdr:rowOff>
    </xdr:to>
    <xdr:pic>
      <xdr:nvPicPr>
        <xdr:cNvPr id="3907" name="Imagen 44">
          <a:extLst>
            <a:ext uri="{FF2B5EF4-FFF2-40B4-BE49-F238E27FC236}">
              <a16:creationId xmlns:a16="http://schemas.microsoft.com/office/drawing/2014/main" id="{00000000-0008-0000-1A00-00004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7068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46</xdr:row>
      <xdr:rowOff>0</xdr:rowOff>
    </xdr:from>
    <xdr:to>
      <xdr:col>6</xdr:col>
      <xdr:colOff>142560</xdr:colOff>
      <xdr:row>46</xdr:row>
      <xdr:rowOff>142560</xdr:rowOff>
    </xdr:to>
    <xdr:pic>
      <xdr:nvPicPr>
        <xdr:cNvPr id="3908" name="Imagen 45">
          <a:extLst>
            <a:ext uri="{FF2B5EF4-FFF2-40B4-BE49-F238E27FC236}">
              <a16:creationId xmlns:a16="http://schemas.microsoft.com/office/drawing/2014/main" id="{00000000-0008-0000-1A00-00004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7640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142560</xdr:colOff>
      <xdr:row>47</xdr:row>
      <xdr:rowOff>142560</xdr:rowOff>
    </xdr:to>
    <xdr:pic>
      <xdr:nvPicPr>
        <xdr:cNvPr id="3909" name="Imagen 46">
          <a:extLst>
            <a:ext uri="{FF2B5EF4-FFF2-40B4-BE49-F238E27FC236}">
              <a16:creationId xmlns:a16="http://schemas.microsoft.com/office/drawing/2014/main" id="{00000000-0008-0000-1A00-00004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802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48</xdr:row>
      <xdr:rowOff>0</xdr:rowOff>
    </xdr:from>
    <xdr:to>
      <xdr:col>6</xdr:col>
      <xdr:colOff>142560</xdr:colOff>
      <xdr:row>48</xdr:row>
      <xdr:rowOff>142560</xdr:rowOff>
    </xdr:to>
    <xdr:pic>
      <xdr:nvPicPr>
        <xdr:cNvPr id="3910" name="Imagen 47">
          <a:extLst>
            <a:ext uri="{FF2B5EF4-FFF2-40B4-BE49-F238E27FC236}">
              <a16:creationId xmlns:a16="http://schemas.microsoft.com/office/drawing/2014/main" id="{00000000-0008-0000-1A00-00004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8402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142560</xdr:colOff>
      <xdr:row>49</xdr:row>
      <xdr:rowOff>142560</xdr:rowOff>
    </xdr:to>
    <xdr:pic>
      <xdr:nvPicPr>
        <xdr:cNvPr id="3911" name="Imagen 48">
          <a:extLst>
            <a:ext uri="{FF2B5EF4-FFF2-40B4-BE49-F238E27FC236}">
              <a16:creationId xmlns:a16="http://schemas.microsoft.com/office/drawing/2014/main" id="{00000000-0008-0000-1A00-00004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8783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50</xdr:row>
      <xdr:rowOff>0</xdr:rowOff>
    </xdr:from>
    <xdr:to>
      <xdr:col>6</xdr:col>
      <xdr:colOff>142560</xdr:colOff>
      <xdr:row>50</xdr:row>
      <xdr:rowOff>142560</xdr:rowOff>
    </xdr:to>
    <xdr:pic>
      <xdr:nvPicPr>
        <xdr:cNvPr id="3912" name="Imagen 49">
          <a:extLst>
            <a:ext uri="{FF2B5EF4-FFF2-40B4-BE49-F238E27FC236}">
              <a16:creationId xmlns:a16="http://schemas.microsoft.com/office/drawing/2014/main" id="{00000000-0008-0000-1A00-00004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9164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142560</xdr:colOff>
      <xdr:row>51</xdr:row>
      <xdr:rowOff>142560</xdr:rowOff>
    </xdr:to>
    <xdr:pic>
      <xdr:nvPicPr>
        <xdr:cNvPr id="3913" name="Imagen 50">
          <a:extLst>
            <a:ext uri="{FF2B5EF4-FFF2-40B4-BE49-F238E27FC236}">
              <a16:creationId xmlns:a16="http://schemas.microsoft.com/office/drawing/2014/main" id="{00000000-0008-0000-1A00-00004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9545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52</xdr:row>
      <xdr:rowOff>0</xdr:rowOff>
    </xdr:from>
    <xdr:to>
      <xdr:col>6</xdr:col>
      <xdr:colOff>142560</xdr:colOff>
      <xdr:row>52</xdr:row>
      <xdr:rowOff>142560</xdr:rowOff>
    </xdr:to>
    <xdr:pic>
      <xdr:nvPicPr>
        <xdr:cNvPr id="3914" name="Imagen 51">
          <a:extLst>
            <a:ext uri="{FF2B5EF4-FFF2-40B4-BE49-F238E27FC236}">
              <a16:creationId xmlns:a16="http://schemas.microsoft.com/office/drawing/2014/main" id="{00000000-0008-0000-1A00-00004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19735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142560</xdr:colOff>
      <xdr:row>53</xdr:row>
      <xdr:rowOff>142560</xdr:rowOff>
    </xdr:to>
    <xdr:pic>
      <xdr:nvPicPr>
        <xdr:cNvPr id="3915" name="Imagen 52">
          <a:extLst>
            <a:ext uri="{FF2B5EF4-FFF2-40B4-BE49-F238E27FC236}">
              <a16:creationId xmlns:a16="http://schemas.microsoft.com/office/drawing/2014/main" id="{00000000-0008-0000-1A00-00004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0116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142560</xdr:colOff>
      <xdr:row>54</xdr:row>
      <xdr:rowOff>142560</xdr:rowOff>
    </xdr:to>
    <xdr:pic>
      <xdr:nvPicPr>
        <xdr:cNvPr id="3916" name="Imagen 53">
          <a:extLst>
            <a:ext uri="{FF2B5EF4-FFF2-40B4-BE49-F238E27FC236}">
              <a16:creationId xmlns:a16="http://schemas.microsoft.com/office/drawing/2014/main" id="{00000000-0008-0000-1A00-00004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0307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55</xdr:row>
      <xdr:rowOff>0</xdr:rowOff>
    </xdr:from>
    <xdr:to>
      <xdr:col>6</xdr:col>
      <xdr:colOff>142560</xdr:colOff>
      <xdr:row>55</xdr:row>
      <xdr:rowOff>142560</xdr:rowOff>
    </xdr:to>
    <xdr:pic>
      <xdr:nvPicPr>
        <xdr:cNvPr id="3917" name="Imagen 54">
          <a:extLst>
            <a:ext uri="{FF2B5EF4-FFF2-40B4-BE49-F238E27FC236}">
              <a16:creationId xmlns:a16="http://schemas.microsoft.com/office/drawing/2014/main" id="{00000000-0008-0000-1A00-00004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068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142560</xdr:colOff>
      <xdr:row>56</xdr:row>
      <xdr:rowOff>142560</xdr:rowOff>
    </xdr:to>
    <xdr:pic>
      <xdr:nvPicPr>
        <xdr:cNvPr id="3918" name="Imagen 55">
          <a:extLst>
            <a:ext uri="{FF2B5EF4-FFF2-40B4-BE49-F238E27FC236}">
              <a16:creationId xmlns:a16="http://schemas.microsoft.com/office/drawing/2014/main" id="{00000000-0008-0000-1A00-00004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1259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142560</xdr:colOff>
      <xdr:row>57</xdr:row>
      <xdr:rowOff>142560</xdr:rowOff>
    </xdr:to>
    <xdr:pic>
      <xdr:nvPicPr>
        <xdr:cNvPr id="3919" name="Imagen 56">
          <a:extLst>
            <a:ext uri="{FF2B5EF4-FFF2-40B4-BE49-F238E27FC236}">
              <a16:creationId xmlns:a16="http://schemas.microsoft.com/office/drawing/2014/main" id="{00000000-0008-0000-1A00-00004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1640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58</xdr:row>
      <xdr:rowOff>0</xdr:rowOff>
    </xdr:from>
    <xdr:to>
      <xdr:col>6</xdr:col>
      <xdr:colOff>142560</xdr:colOff>
      <xdr:row>58</xdr:row>
      <xdr:rowOff>142560</xdr:rowOff>
    </xdr:to>
    <xdr:pic>
      <xdr:nvPicPr>
        <xdr:cNvPr id="3920" name="Imagen 57">
          <a:extLst>
            <a:ext uri="{FF2B5EF4-FFF2-40B4-BE49-F238E27FC236}">
              <a16:creationId xmlns:a16="http://schemas.microsoft.com/office/drawing/2014/main" id="{00000000-0008-0000-1A00-00005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2021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142560</xdr:colOff>
      <xdr:row>59</xdr:row>
      <xdr:rowOff>142560</xdr:rowOff>
    </xdr:to>
    <xdr:pic>
      <xdr:nvPicPr>
        <xdr:cNvPr id="3921" name="Imagen 58">
          <a:extLst>
            <a:ext uri="{FF2B5EF4-FFF2-40B4-BE49-F238E27FC236}">
              <a16:creationId xmlns:a16="http://schemas.microsoft.com/office/drawing/2014/main" id="{00000000-0008-0000-1A00-00005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2402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60</xdr:row>
      <xdr:rowOff>0</xdr:rowOff>
    </xdr:from>
    <xdr:to>
      <xdr:col>6</xdr:col>
      <xdr:colOff>142560</xdr:colOff>
      <xdr:row>60</xdr:row>
      <xdr:rowOff>142560</xdr:rowOff>
    </xdr:to>
    <xdr:pic>
      <xdr:nvPicPr>
        <xdr:cNvPr id="3922" name="Imagen 59">
          <a:extLst>
            <a:ext uri="{FF2B5EF4-FFF2-40B4-BE49-F238E27FC236}">
              <a16:creationId xmlns:a16="http://schemas.microsoft.com/office/drawing/2014/main" id="{00000000-0008-0000-1A00-00005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2783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142560</xdr:colOff>
      <xdr:row>61</xdr:row>
      <xdr:rowOff>142560</xdr:rowOff>
    </xdr:to>
    <xdr:pic>
      <xdr:nvPicPr>
        <xdr:cNvPr id="3923" name="Imagen 60">
          <a:extLst>
            <a:ext uri="{FF2B5EF4-FFF2-40B4-BE49-F238E27FC236}">
              <a16:creationId xmlns:a16="http://schemas.microsoft.com/office/drawing/2014/main" id="{00000000-0008-0000-1A00-00005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3164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62</xdr:row>
      <xdr:rowOff>0</xdr:rowOff>
    </xdr:from>
    <xdr:to>
      <xdr:col>6</xdr:col>
      <xdr:colOff>142560</xdr:colOff>
      <xdr:row>62</xdr:row>
      <xdr:rowOff>142560</xdr:rowOff>
    </xdr:to>
    <xdr:pic>
      <xdr:nvPicPr>
        <xdr:cNvPr id="3924" name="Imagen 61">
          <a:extLst>
            <a:ext uri="{FF2B5EF4-FFF2-40B4-BE49-F238E27FC236}">
              <a16:creationId xmlns:a16="http://schemas.microsoft.com/office/drawing/2014/main" id="{00000000-0008-0000-1A00-00005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3545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142560</xdr:colOff>
      <xdr:row>63</xdr:row>
      <xdr:rowOff>142560</xdr:rowOff>
    </xdr:to>
    <xdr:pic>
      <xdr:nvPicPr>
        <xdr:cNvPr id="3925" name="Imagen 62">
          <a:extLst>
            <a:ext uri="{FF2B5EF4-FFF2-40B4-BE49-F238E27FC236}">
              <a16:creationId xmlns:a16="http://schemas.microsoft.com/office/drawing/2014/main" id="{00000000-0008-0000-1A00-00005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3926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64</xdr:row>
      <xdr:rowOff>0</xdr:rowOff>
    </xdr:from>
    <xdr:to>
      <xdr:col>6</xdr:col>
      <xdr:colOff>142560</xdr:colOff>
      <xdr:row>64</xdr:row>
      <xdr:rowOff>142560</xdr:rowOff>
    </xdr:to>
    <xdr:pic>
      <xdr:nvPicPr>
        <xdr:cNvPr id="3926" name="Imagen 63">
          <a:extLst>
            <a:ext uri="{FF2B5EF4-FFF2-40B4-BE49-F238E27FC236}">
              <a16:creationId xmlns:a16="http://schemas.microsoft.com/office/drawing/2014/main" id="{00000000-0008-0000-1A00-00005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4307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6</xdr:col>
      <xdr:colOff>142560</xdr:colOff>
      <xdr:row>65</xdr:row>
      <xdr:rowOff>142560</xdr:rowOff>
    </xdr:to>
    <xdr:pic>
      <xdr:nvPicPr>
        <xdr:cNvPr id="3927" name="Imagen 64">
          <a:extLst>
            <a:ext uri="{FF2B5EF4-FFF2-40B4-BE49-F238E27FC236}">
              <a16:creationId xmlns:a16="http://schemas.microsoft.com/office/drawing/2014/main" id="{00000000-0008-0000-1A00-00005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4688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142560</xdr:colOff>
      <xdr:row>66</xdr:row>
      <xdr:rowOff>142560</xdr:rowOff>
    </xdr:to>
    <xdr:pic>
      <xdr:nvPicPr>
        <xdr:cNvPr id="3928" name="Imagen 65">
          <a:extLst>
            <a:ext uri="{FF2B5EF4-FFF2-40B4-BE49-F238E27FC236}">
              <a16:creationId xmlns:a16="http://schemas.microsoft.com/office/drawing/2014/main" id="{00000000-0008-0000-1A00-00005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4879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67</xdr:row>
      <xdr:rowOff>0</xdr:rowOff>
    </xdr:from>
    <xdr:to>
      <xdr:col>6</xdr:col>
      <xdr:colOff>142560</xdr:colOff>
      <xdr:row>67</xdr:row>
      <xdr:rowOff>142560</xdr:rowOff>
    </xdr:to>
    <xdr:pic>
      <xdr:nvPicPr>
        <xdr:cNvPr id="3929" name="Imagen 66">
          <a:extLst>
            <a:ext uri="{FF2B5EF4-FFF2-40B4-BE49-F238E27FC236}">
              <a16:creationId xmlns:a16="http://schemas.microsoft.com/office/drawing/2014/main" id="{00000000-0008-0000-1A00-00005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5260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142560</xdr:colOff>
      <xdr:row>68</xdr:row>
      <xdr:rowOff>142560</xdr:rowOff>
    </xdr:to>
    <xdr:pic>
      <xdr:nvPicPr>
        <xdr:cNvPr id="3930" name="Imagen 67">
          <a:extLst>
            <a:ext uri="{FF2B5EF4-FFF2-40B4-BE49-F238E27FC236}">
              <a16:creationId xmlns:a16="http://schemas.microsoft.com/office/drawing/2014/main" id="{00000000-0008-0000-1A00-00005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5641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69</xdr:row>
      <xdr:rowOff>0</xdr:rowOff>
    </xdr:from>
    <xdr:to>
      <xdr:col>6</xdr:col>
      <xdr:colOff>142560</xdr:colOff>
      <xdr:row>69</xdr:row>
      <xdr:rowOff>142560</xdr:rowOff>
    </xdr:to>
    <xdr:pic>
      <xdr:nvPicPr>
        <xdr:cNvPr id="3931" name="Imagen 68">
          <a:extLst>
            <a:ext uri="{FF2B5EF4-FFF2-40B4-BE49-F238E27FC236}">
              <a16:creationId xmlns:a16="http://schemas.microsoft.com/office/drawing/2014/main" id="{00000000-0008-0000-1A00-00005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5831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70</xdr:row>
      <xdr:rowOff>0</xdr:rowOff>
    </xdr:from>
    <xdr:to>
      <xdr:col>6</xdr:col>
      <xdr:colOff>142560</xdr:colOff>
      <xdr:row>70</xdr:row>
      <xdr:rowOff>142560</xdr:rowOff>
    </xdr:to>
    <xdr:pic>
      <xdr:nvPicPr>
        <xdr:cNvPr id="3932" name="Imagen 69">
          <a:extLst>
            <a:ext uri="{FF2B5EF4-FFF2-40B4-BE49-F238E27FC236}">
              <a16:creationId xmlns:a16="http://schemas.microsoft.com/office/drawing/2014/main" id="{00000000-0008-0000-1A00-00005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621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142560</xdr:colOff>
      <xdr:row>71</xdr:row>
      <xdr:rowOff>142560</xdr:rowOff>
    </xdr:to>
    <xdr:pic>
      <xdr:nvPicPr>
        <xdr:cNvPr id="3933" name="Imagen 70">
          <a:extLst>
            <a:ext uri="{FF2B5EF4-FFF2-40B4-BE49-F238E27FC236}">
              <a16:creationId xmlns:a16="http://schemas.microsoft.com/office/drawing/2014/main" id="{00000000-0008-0000-1A00-00005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6593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142560</xdr:colOff>
      <xdr:row>72</xdr:row>
      <xdr:rowOff>142560</xdr:rowOff>
    </xdr:to>
    <xdr:pic>
      <xdr:nvPicPr>
        <xdr:cNvPr id="3934" name="Imagen 71">
          <a:extLst>
            <a:ext uri="{FF2B5EF4-FFF2-40B4-BE49-F238E27FC236}">
              <a16:creationId xmlns:a16="http://schemas.microsoft.com/office/drawing/2014/main" id="{00000000-0008-0000-1A00-00005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6974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73</xdr:row>
      <xdr:rowOff>0</xdr:rowOff>
    </xdr:from>
    <xdr:to>
      <xdr:col>6</xdr:col>
      <xdr:colOff>142560</xdr:colOff>
      <xdr:row>73</xdr:row>
      <xdr:rowOff>142560</xdr:rowOff>
    </xdr:to>
    <xdr:pic>
      <xdr:nvPicPr>
        <xdr:cNvPr id="3935" name="Imagen 72">
          <a:extLst>
            <a:ext uri="{FF2B5EF4-FFF2-40B4-BE49-F238E27FC236}">
              <a16:creationId xmlns:a16="http://schemas.microsoft.com/office/drawing/2014/main" id="{00000000-0008-0000-1A00-00005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7165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74</xdr:row>
      <xdr:rowOff>0</xdr:rowOff>
    </xdr:from>
    <xdr:to>
      <xdr:col>6</xdr:col>
      <xdr:colOff>142560</xdr:colOff>
      <xdr:row>74</xdr:row>
      <xdr:rowOff>142560</xdr:rowOff>
    </xdr:to>
    <xdr:pic>
      <xdr:nvPicPr>
        <xdr:cNvPr id="3936" name="Imagen 73">
          <a:extLst>
            <a:ext uri="{FF2B5EF4-FFF2-40B4-BE49-F238E27FC236}">
              <a16:creationId xmlns:a16="http://schemas.microsoft.com/office/drawing/2014/main" id="{00000000-0008-0000-1A00-00006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7546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142560</xdr:colOff>
      <xdr:row>75</xdr:row>
      <xdr:rowOff>142560</xdr:rowOff>
    </xdr:to>
    <xdr:pic>
      <xdr:nvPicPr>
        <xdr:cNvPr id="3937" name="Imagen 74">
          <a:extLst>
            <a:ext uri="{FF2B5EF4-FFF2-40B4-BE49-F238E27FC236}">
              <a16:creationId xmlns:a16="http://schemas.microsoft.com/office/drawing/2014/main" id="{00000000-0008-0000-1A00-00006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7927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76</xdr:row>
      <xdr:rowOff>0</xdr:rowOff>
    </xdr:from>
    <xdr:to>
      <xdr:col>6</xdr:col>
      <xdr:colOff>142560</xdr:colOff>
      <xdr:row>76</xdr:row>
      <xdr:rowOff>142560</xdr:rowOff>
    </xdr:to>
    <xdr:pic>
      <xdr:nvPicPr>
        <xdr:cNvPr id="3938" name="Imagen 75">
          <a:extLst>
            <a:ext uri="{FF2B5EF4-FFF2-40B4-BE49-F238E27FC236}">
              <a16:creationId xmlns:a16="http://schemas.microsoft.com/office/drawing/2014/main" id="{00000000-0008-0000-1A00-00006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830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77</xdr:row>
      <xdr:rowOff>0</xdr:rowOff>
    </xdr:from>
    <xdr:to>
      <xdr:col>6</xdr:col>
      <xdr:colOff>142560</xdr:colOff>
      <xdr:row>77</xdr:row>
      <xdr:rowOff>142560</xdr:rowOff>
    </xdr:to>
    <xdr:pic>
      <xdr:nvPicPr>
        <xdr:cNvPr id="3939" name="Imagen 76">
          <a:extLst>
            <a:ext uri="{FF2B5EF4-FFF2-40B4-BE49-F238E27FC236}">
              <a16:creationId xmlns:a16="http://schemas.microsoft.com/office/drawing/2014/main" id="{00000000-0008-0000-1A00-00006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8879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142560</xdr:colOff>
      <xdr:row>78</xdr:row>
      <xdr:rowOff>142560</xdr:rowOff>
    </xdr:to>
    <xdr:pic>
      <xdr:nvPicPr>
        <xdr:cNvPr id="3940" name="Imagen 77">
          <a:extLst>
            <a:ext uri="{FF2B5EF4-FFF2-40B4-BE49-F238E27FC236}">
              <a16:creationId xmlns:a16="http://schemas.microsoft.com/office/drawing/2014/main" id="{00000000-0008-0000-1A00-00006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9260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79</xdr:row>
      <xdr:rowOff>0</xdr:rowOff>
    </xdr:from>
    <xdr:to>
      <xdr:col>6</xdr:col>
      <xdr:colOff>142560</xdr:colOff>
      <xdr:row>79</xdr:row>
      <xdr:rowOff>142560</xdr:rowOff>
    </xdr:to>
    <xdr:pic>
      <xdr:nvPicPr>
        <xdr:cNvPr id="3941" name="Imagen 78">
          <a:extLst>
            <a:ext uri="{FF2B5EF4-FFF2-40B4-BE49-F238E27FC236}">
              <a16:creationId xmlns:a16="http://schemas.microsoft.com/office/drawing/2014/main" id="{00000000-0008-0000-1A00-00006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29641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80</xdr:row>
      <xdr:rowOff>0</xdr:rowOff>
    </xdr:from>
    <xdr:to>
      <xdr:col>6</xdr:col>
      <xdr:colOff>142560</xdr:colOff>
      <xdr:row>80</xdr:row>
      <xdr:rowOff>142560</xdr:rowOff>
    </xdr:to>
    <xdr:pic>
      <xdr:nvPicPr>
        <xdr:cNvPr id="3942" name="Imagen 79">
          <a:extLst>
            <a:ext uri="{FF2B5EF4-FFF2-40B4-BE49-F238E27FC236}">
              <a16:creationId xmlns:a16="http://schemas.microsoft.com/office/drawing/2014/main" id="{00000000-0008-0000-1A00-00006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0022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142560</xdr:colOff>
      <xdr:row>81</xdr:row>
      <xdr:rowOff>142560</xdr:rowOff>
    </xdr:to>
    <xdr:pic>
      <xdr:nvPicPr>
        <xdr:cNvPr id="3943" name="Imagen 80">
          <a:extLst>
            <a:ext uri="{FF2B5EF4-FFF2-40B4-BE49-F238E27FC236}">
              <a16:creationId xmlns:a16="http://schemas.microsoft.com/office/drawing/2014/main" id="{00000000-0008-0000-1A00-00006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0403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82</xdr:row>
      <xdr:rowOff>0</xdr:rowOff>
    </xdr:from>
    <xdr:to>
      <xdr:col>6</xdr:col>
      <xdr:colOff>142560</xdr:colOff>
      <xdr:row>82</xdr:row>
      <xdr:rowOff>142560</xdr:rowOff>
    </xdr:to>
    <xdr:pic>
      <xdr:nvPicPr>
        <xdr:cNvPr id="3944" name="Imagen 81">
          <a:extLst>
            <a:ext uri="{FF2B5EF4-FFF2-40B4-BE49-F238E27FC236}">
              <a16:creationId xmlns:a16="http://schemas.microsoft.com/office/drawing/2014/main" id="{00000000-0008-0000-1A00-00006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0594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83</xdr:row>
      <xdr:rowOff>0</xdr:rowOff>
    </xdr:from>
    <xdr:to>
      <xdr:col>6</xdr:col>
      <xdr:colOff>142560</xdr:colOff>
      <xdr:row>83</xdr:row>
      <xdr:rowOff>142560</xdr:rowOff>
    </xdr:to>
    <xdr:pic>
      <xdr:nvPicPr>
        <xdr:cNvPr id="3945" name="Imagen 82">
          <a:extLst>
            <a:ext uri="{FF2B5EF4-FFF2-40B4-BE49-F238E27FC236}">
              <a16:creationId xmlns:a16="http://schemas.microsoft.com/office/drawing/2014/main" id="{00000000-0008-0000-1A00-00006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0975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142560</xdr:colOff>
      <xdr:row>84</xdr:row>
      <xdr:rowOff>142560</xdr:rowOff>
    </xdr:to>
    <xdr:pic>
      <xdr:nvPicPr>
        <xdr:cNvPr id="3946" name="Imagen 83">
          <a:extLst>
            <a:ext uri="{FF2B5EF4-FFF2-40B4-BE49-F238E27FC236}">
              <a16:creationId xmlns:a16="http://schemas.microsoft.com/office/drawing/2014/main" id="{00000000-0008-0000-1A00-00006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1356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85</xdr:row>
      <xdr:rowOff>0</xdr:rowOff>
    </xdr:from>
    <xdr:to>
      <xdr:col>6</xdr:col>
      <xdr:colOff>142560</xdr:colOff>
      <xdr:row>85</xdr:row>
      <xdr:rowOff>142560</xdr:rowOff>
    </xdr:to>
    <xdr:pic>
      <xdr:nvPicPr>
        <xdr:cNvPr id="3947" name="Imagen 84">
          <a:extLst>
            <a:ext uri="{FF2B5EF4-FFF2-40B4-BE49-F238E27FC236}">
              <a16:creationId xmlns:a16="http://schemas.microsoft.com/office/drawing/2014/main" id="{00000000-0008-0000-1A00-00006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1546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142560</xdr:colOff>
      <xdr:row>86</xdr:row>
      <xdr:rowOff>142560</xdr:rowOff>
    </xdr:to>
    <xdr:pic>
      <xdr:nvPicPr>
        <xdr:cNvPr id="3948" name="Imagen 85">
          <a:extLst>
            <a:ext uri="{FF2B5EF4-FFF2-40B4-BE49-F238E27FC236}">
              <a16:creationId xmlns:a16="http://schemas.microsoft.com/office/drawing/2014/main" id="{00000000-0008-0000-1A00-00006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1927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142560</xdr:colOff>
      <xdr:row>87</xdr:row>
      <xdr:rowOff>142560</xdr:rowOff>
    </xdr:to>
    <xdr:pic>
      <xdr:nvPicPr>
        <xdr:cNvPr id="3949" name="Imagen 86">
          <a:extLst>
            <a:ext uri="{FF2B5EF4-FFF2-40B4-BE49-F238E27FC236}">
              <a16:creationId xmlns:a16="http://schemas.microsoft.com/office/drawing/2014/main" id="{00000000-0008-0000-1A00-00006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211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142560</xdr:colOff>
      <xdr:row>88</xdr:row>
      <xdr:rowOff>142560</xdr:rowOff>
    </xdr:to>
    <xdr:pic>
      <xdr:nvPicPr>
        <xdr:cNvPr id="3950" name="Imagen 87">
          <a:extLst>
            <a:ext uri="{FF2B5EF4-FFF2-40B4-BE49-F238E27FC236}">
              <a16:creationId xmlns:a16="http://schemas.microsoft.com/office/drawing/2014/main" id="{00000000-0008-0000-1A00-00006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2499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142560</xdr:colOff>
      <xdr:row>89</xdr:row>
      <xdr:rowOff>142560</xdr:rowOff>
    </xdr:to>
    <xdr:pic>
      <xdr:nvPicPr>
        <xdr:cNvPr id="3951" name="Imagen 88">
          <a:extLst>
            <a:ext uri="{FF2B5EF4-FFF2-40B4-BE49-F238E27FC236}">
              <a16:creationId xmlns:a16="http://schemas.microsoft.com/office/drawing/2014/main" id="{00000000-0008-0000-1A00-00006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2880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142560</xdr:colOff>
      <xdr:row>90</xdr:row>
      <xdr:rowOff>142560</xdr:rowOff>
    </xdr:to>
    <xdr:pic>
      <xdr:nvPicPr>
        <xdr:cNvPr id="3952" name="Imagen 89">
          <a:extLst>
            <a:ext uri="{FF2B5EF4-FFF2-40B4-BE49-F238E27FC236}">
              <a16:creationId xmlns:a16="http://schemas.microsoft.com/office/drawing/2014/main" id="{00000000-0008-0000-1A00-00007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3261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91</xdr:row>
      <xdr:rowOff>0</xdr:rowOff>
    </xdr:from>
    <xdr:to>
      <xdr:col>6</xdr:col>
      <xdr:colOff>142560</xdr:colOff>
      <xdr:row>91</xdr:row>
      <xdr:rowOff>142560</xdr:rowOff>
    </xdr:to>
    <xdr:pic>
      <xdr:nvPicPr>
        <xdr:cNvPr id="3953" name="Imagen 90">
          <a:extLst>
            <a:ext uri="{FF2B5EF4-FFF2-40B4-BE49-F238E27FC236}">
              <a16:creationId xmlns:a16="http://schemas.microsoft.com/office/drawing/2014/main" id="{00000000-0008-0000-1A00-00007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3642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92</xdr:row>
      <xdr:rowOff>0</xdr:rowOff>
    </xdr:from>
    <xdr:to>
      <xdr:col>6</xdr:col>
      <xdr:colOff>142560</xdr:colOff>
      <xdr:row>92</xdr:row>
      <xdr:rowOff>142560</xdr:rowOff>
    </xdr:to>
    <xdr:pic>
      <xdr:nvPicPr>
        <xdr:cNvPr id="3954" name="Imagen 91">
          <a:extLst>
            <a:ext uri="{FF2B5EF4-FFF2-40B4-BE49-F238E27FC236}">
              <a16:creationId xmlns:a16="http://schemas.microsoft.com/office/drawing/2014/main" id="{00000000-0008-0000-1A00-00007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4023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142560</xdr:colOff>
      <xdr:row>93</xdr:row>
      <xdr:rowOff>142560</xdr:rowOff>
    </xdr:to>
    <xdr:pic>
      <xdr:nvPicPr>
        <xdr:cNvPr id="3955" name="Imagen 92">
          <a:extLst>
            <a:ext uri="{FF2B5EF4-FFF2-40B4-BE49-F238E27FC236}">
              <a16:creationId xmlns:a16="http://schemas.microsoft.com/office/drawing/2014/main" id="{00000000-0008-0000-1A00-00007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4404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94</xdr:row>
      <xdr:rowOff>0</xdr:rowOff>
    </xdr:from>
    <xdr:to>
      <xdr:col>6</xdr:col>
      <xdr:colOff>142560</xdr:colOff>
      <xdr:row>94</xdr:row>
      <xdr:rowOff>142560</xdr:rowOff>
    </xdr:to>
    <xdr:pic>
      <xdr:nvPicPr>
        <xdr:cNvPr id="3956" name="Imagen 93">
          <a:extLst>
            <a:ext uri="{FF2B5EF4-FFF2-40B4-BE49-F238E27FC236}">
              <a16:creationId xmlns:a16="http://schemas.microsoft.com/office/drawing/2014/main" id="{00000000-0008-0000-1A00-00007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4785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142560</xdr:colOff>
      <xdr:row>95</xdr:row>
      <xdr:rowOff>142560</xdr:rowOff>
    </xdr:to>
    <xdr:pic>
      <xdr:nvPicPr>
        <xdr:cNvPr id="3957" name="Imagen 94">
          <a:extLst>
            <a:ext uri="{FF2B5EF4-FFF2-40B4-BE49-F238E27FC236}">
              <a16:creationId xmlns:a16="http://schemas.microsoft.com/office/drawing/2014/main" id="{00000000-0008-0000-1A00-00007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166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142560</xdr:colOff>
      <xdr:row>96</xdr:row>
      <xdr:rowOff>142560</xdr:rowOff>
    </xdr:to>
    <xdr:pic>
      <xdr:nvPicPr>
        <xdr:cNvPr id="3958" name="Imagen 95">
          <a:extLst>
            <a:ext uri="{FF2B5EF4-FFF2-40B4-BE49-F238E27FC236}">
              <a16:creationId xmlns:a16="http://schemas.microsoft.com/office/drawing/2014/main" id="{00000000-0008-0000-1A00-00007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356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97</xdr:row>
      <xdr:rowOff>0</xdr:rowOff>
    </xdr:from>
    <xdr:to>
      <xdr:col>6</xdr:col>
      <xdr:colOff>142560</xdr:colOff>
      <xdr:row>97</xdr:row>
      <xdr:rowOff>142560</xdr:rowOff>
    </xdr:to>
    <xdr:pic>
      <xdr:nvPicPr>
        <xdr:cNvPr id="3959" name="Imagen 96">
          <a:extLst>
            <a:ext uri="{FF2B5EF4-FFF2-40B4-BE49-F238E27FC236}">
              <a16:creationId xmlns:a16="http://schemas.microsoft.com/office/drawing/2014/main" id="{00000000-0008-0000-1A00-00007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547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142560</xdr:colOff>
      <xdr:row>98</xdr:row>
      <xdr:rowOff>142560</xdr:rowOff>
    </xdr:to>
    <xdr:pic>
      <xdr:nvPicPr>
        <xdr:cNvPr id="3960" name="Imagen 97">
          <a:extLst>
            <a:ext uri="{FF2B5EF4-FFF2-40B4-BE49-F238E27FC236}">
              <a16:creationId xmlns:a16="http://schemas.microsoft.com/office/drawing/2014/main" id="{00000000-0008-0000-1A00-00007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5928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142560</xdr:colOff>
      <xdr:row>99</xdr:row>
      <xdr:rowOff>142560</xdr:rowOff>
    </xdr:to>
    <xdr:pic>
      <xdr:nvPicPr>
        <xdr:cNvPr id="3961" name="Imagen 98">
          <a:extLst>
            <a:ext uri="{FF2B5EF4-FFF2-40B4-BE49-F238E27FC236}">
              <a16:creationId xmlns:a16="http://schemas.microsoft.com/office/drawing/2014/main" id="{00000000-0008-0000-1A00-00007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6309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100</xdr:row>
      <xdr:rowOff>0</xdr:rowOff>
    </xdr:from>
    <xdr:to>
      <xdr:col>6</xdr:col>
      <xdr:colOff>142560</xdr:colOff>
      <xdr:row>100</xdr:row>
      <xdr:rowOff>142560</xdr:rowOff>
    </xdr:to>
    <xdr:pic>
      <xdr:nvPicPr>
        <xdr:cNvPr id="3962" name="Imagen 99">
          <a:extLst>
            <a:ext uri="{FF2B5EF4-FFF2-40B4-BE49-F238E27FC236}">
              <a16:creationId xmlns:a16="http://schemas.microsoft.com/office/drawing/2014/main" id="{00000000-0008-0000-1A00-00007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6690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142560</xdr:colOff>
      <xdr:row>101</xdr:row>
      <xdr:rowOff>142560</xdr:rowOff>
    </xdr:to>
    <xdr:pic>
      <xdr:nvPicPr>
        <xdr:cNvPr id="3963" name="Imagen 100">
          <a:extLst>
            <a:ext uri="{FF2B5EF4-FFF2-40B4-BE49-F238E27FC236}">
              <a16:creationId xmlns:a16="http://schemas.microsoft.com/office/drawing/2014/main" id="{00000000-0008-0000-1A00-00007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7071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142560</xdr:colOff>
      <xdr:row>102</xdr:row>
      <xdr:rowOff>142560</xdr:rowOff>
    </xdr:to>
    <xdr:pic>
      <xdr:nvPicPr>
        <xdr:cNvPr id="3964" name="Imagen 101">
          <a:extLst>
            <a:ext uri="{FF2B5EF4-FFF2-40B4-BE49-F238E27FC236}">
              <a16:creationId xmlns:a16="http://schemas.microsoft.com/office/drawing/2014/main" id="{00000000-0008-0000-1A00-00007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7452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103</xdr:row>
      <xdr:rowOff>0</xdr:rowOff>
    </xdr:from>
    <xdr:to>
      <xdr:col>6</xdr:col>
      <xdr:colOff>142560</xdr:colOff>
      <xdr:row>103</xdr:row>
      <xdr:rowOff>142560</xdr:rowOff>
    </xdr:to>
    <xdr:pic>
      <xdr:nvPicPr>
        <xdr:cNvPr id="3965" name="Imagen 102">
          <a:extLst>
            <a:ext uri="{FF2B5EF4-FFF2-40B4-BE49-F238E27FC236}">
              <a16:creationId xmlns:a16="http://schemas.microsoft.com/office/drawing/2014/main" id="{00000000-0008-0000-1A00-00007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7833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142560</xdr:colOff>
      <xdr:row>104</xdr:row>
      <xdr:rowOff>142560</xdr:rowOff>
    </xdr:to>
    <xdr:pic>
      <xdr:nvPicPr>
        <xdr:cNvPr id="3966" name="Imagen 103">
          <a:extLst>
            <a:ext uri="{FF2B5EF4-FFF2-40B4-BE49-F238E27FC236}">
              <a16:creationId xmlns:a16="http://schemas.microsoft.com/office/drawing/2014/main" id="{00000000-0008-0000-1A00-00007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8214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142560</xdr:colOff>
      <xdr:row>105</xdr:row>
      <xdr:rowOff>142560</xdr:rowOff>
    </xdr:to>
    <xdr:pic>
      <xdr:nvPicPr>
        <xdr:cNvPr id="3967" name="Imagen 104">
          <a:extLst>
            <a:ext uri="{FF2B5EF4-FFF2-40B4-BE49-F238E27FC236}">
              <a16:creationId xmlns:a16="http://schemas.microsoft.com/office/drawing/2014/main" id="{00000000-0008-0000-1A00-00007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8785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106</xdr:row>
      <xdr:rowOff>0</xdr:rowOff>
    </xdr:from>
    <xdr:to>
      <xdr:col>6</xdr:col>
      <xdr:colOff>142560</xdr:colOff>
      <xdr:row>106</xdr:row>
      <xdr:rowOff>142560</xdr:rowOff>
    </xdr:to>
    <xdr:pic>
      <xdr:nvPicPr>
        <xdr:cNvPr id="3968" name="Imagen 105">
          <a:extLst>
            <a:ext uri="{FF2B5EF4-FFF2-40B4-BE49-F238E27FC236}">
              <a16:creationId xmlns:a16="http://schemas.microsoft.com/office/drawing/2014/main" id="{00000000-0008-0000-1A00-00008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8976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142560</xdr:colOff>
      <xdr:row>107</xdr:row>
      <xdr:rowOff>142560</xdr:rowOff>
    </xdr:to>
    <xdr:pic>
      <xdr:nvPicPr>
        <xdr:cNvPr id="3969" name="Imagen 106">
          <a:extLst>
            <a:ext uri="{FF2B5EF4-FFF2-40B4-BE49-F238E27FC236}">
              <a16:creationId xmlns:a16="http://schemas.microsoft.com/office/drawing/2014/main" id="{00000000-0008-0000-1A00-00008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9357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142560</xdr:colOff>
      <xdr:row>108</xdr:row>
      <xdr:rowOff>142560</xdr:rowOff>
    </xdr:to>
    <xdr:pic>
      <xdr:nvPicPr>
        <xdr:cNvPr id="3970" name="Imagen 107">
          <a:extLst>
            <a:ext uri="{FF2B5EF4-FFF2-40B4-BE49-F238E27FC236}">
              <a16:creationId xmlns:a16="http://schemas.microsoft.com/office/drawing/2014/main" id="{00000000-0008-0000-1A00-00008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3973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109</xdr:row>
      <xdr:rowOff>0</xdr:rowOff>
    </xdr:from>
    <xdr:to>
      <xdr:col>6</xdr:col>
      <xdr:colOff>142560</xdr:colOff>
      <xdr:row>109</xdr:row>
      <xdr:rowOff>142560</xdr:rowOff>
    </xdr:to>
    <xdr:pic>
      <xdr:nvPicPr>
        <xdr:cNvPr id="3971" name="Imagen 108">
          <a:extLst>
            <a:ext uri="{FF2B5EF4-FFF2-40B4-BE49-F238E27FC236}">
              <a16:creationId xmlns:a16="http://schemas.microsoft.com/office/drawing/2014/main" id="{00000000-0008-0000-1A00-00008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0119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142560</xdr:colOff>
      <xdr:row>110</xdr:row>
      <xdr:rowOff>142560</xdr:rowOff>
    </xdr:to>
    <xdr:pic>
      <xdr:nvPicPr>
        <xdr:cNvPr id="3972" name="Imagen 109">
          <a:extLst>
            <a:ext uri="{FF2B5EF4-FFF2-40B4-BE49-F238E27FC236}">
              <a16:creationId xmlns:a16="http://schemas.microsoft.com/office/drawing/2014/main" id="{00000000-0008-0000-1A00-00008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0500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142560</xdr:colOff>
      <xdr:row>111</xdr:row>
      <xdr:rowOff>142560</xdr:rowOff>
    </xdr:to>
    <xdr:pic>
      <xdr:nvPicPr>
        <xdr:cNvPr id="3973" name="Imagen 110">
          <a:extLst>
            <a:ext uri="{FF2B5EF4-FFF2-40B4-BE49-F238E27FC236}">
              <a16:creationId xmlns:a16="http://schemas.microsoft.com/office/drawing/2014/main" id="{00000000-0008-0000-1A00-00008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088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112</xdr:row>
      <xdr:rowOff>0</xdr:rowOff>
    </xdr:from>
    <xdr:to>
      <xdr:col>6</xdr:col>
      <xdr:colOff>142560</xdr:colOff>
      <xdr:row>112</xdr:row>
      <xdr:rowOff>142560</xdr:rowOff>
    </xdr:to>
    <xdr:pic>
      <xdr:nvPicPr>
        <xdr:cNvPr id="3974" name="Imagen 111">
          <a:extLst>
            <a:ext uri="{FF2B5EF4-FFF2-40B4-BE49-F238E27FC236}">
              <a16:creationId xmlns:a16="http://schemas.microsoft.com/office/drawing/2014/main" id="{00000000-0008-0000-1A00-00008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1262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142560</xdr:colOff>
      <xdr:row>113</xdr:row>
      <xdr:rowOff>142560</xdr:rowOff>
    </xdr:to>
    <xdr:pic>
      <xdr:nvPicPr>
        <xdr:cNvPr id="3975" name="Imagen 112">
          <a:extLst>
            <a:ext uri="{FF2B5EF4-FFF2-40B4-BE49-F238E27FC236}">
              <a16:creationId xmlns:a16="http://schemas.microsoft.com/office/drawing/2014/main" id="{00000000-0008-0000-1A00-00008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1452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142560</xdr:colOff>
      <xdr:row>114</xdr:row>
      <xdr:rowOff>142560</xdr:rowOff>
    </xdr:to>
    <xdr:pic>
      <xdr:nvPicPr>
        <xdr:cNvPr id="3976" name="Imagen 113">
          <a:extLst>
            <a:ext uri="{FF2B5EF4-FFF2-40B4-BE49-F238E27FC236}">
              <a16:creationId xmlns:a16="http://schemas.microsoft.com/office/drawing/2014/main" id="{00000000-0008-0000-1A00-00008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1833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115</xdr:row>
      <xdr:rowOff>0</xdr:rowOff>
    </xdr:from>
    <xdr:to>
      <xdr:col>6</xdr:col>
      <xdr:colOff>142560</xdr:colOff>
      <xdr:row>115</xdr:row>
      <xdr:rowOff>142560</xdr:rowOff>
    </xdr:to>
    <xdr:pic>
      <xdr:nvPicPr>
        <xdr:cNvPr id="3977" name="Imagen 114">
          <a:extLst>
            <a:ext uri="{FF2B5EF4-FFF2-40B4-BE49-F238E27FC236}">
              <a16:creationId xmlns:a16="http://schemas.microsoft.com/office/drawing/2014/main" id="{00000000-0008-0000-1A00-00008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2405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116</xdr:row>
      <xdr:rowOff>0</xdr:rowOff>
    </xdr:from>
    <xdr:to>
      <xdr:col>6</xdr:col>
      <xdr:colOff>142560</xdr:colOff>
      <xdr:row>116</xdr:row>
      <xdr:rowOff>142560</xdr:rowOff>
    </xdr:to>
    <xdr:pic>
      <xdr:nvPicPr>
        <xdr:cNvPr id="3978" name="Imagen 115">
          <a:extLst>
            <a:ext uri="{FF2B5EF4-FFF2-40B4-BE49-F238E27FC236}">
              <a16:creationId xmlns:a16="http://schemas.microsoft.com/office/drawing/2014/main" id="{00000000-0008-0000-1A00-00008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2786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142560</xdr:colOff>
      <xdr:row>117</xdr:row>
      <xdr:rowOff>142560</xdr:rowOff>
    </xdr:to>
    <xdr:pic>
      <xdr:nvPicPr>
        <xdr:cNvPr id="3979" name="Imagen 116">
          <a:extLst>
            <a:ext uri="{FF2B5EF4-FFF2-40B4-BE49-F238E27FC236}">
              <a16:creationId xmlns:a16="http://schemas.microsoft.com/office/drawing/2014/main" id="{00000000-0008-0000-1A00-00008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3167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142560</xdr:colOff>
      <xdr:row>118</xdr:row>
      <xdr:rowOff>142560</xdr:rowOff>
    </xdr:to>
    <xdr:pic>
      <xdr:nvPicPr>
        <xdr:cNvPr id="3980" name="Imagen 117">
          <a:extLst>
            <a:ext uri="{FF2B5EF4-FFF2-40B4-BE49-F238E27FC236}">
              <a16:creationId xmlns:a16="http://schemas.microsoft.com/office/drawing/2014/main" id="{00000000-0008-0000-1A00-00008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354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142560</xdr:colOff>
      <xdr:row>119</xdr:row>
      <xdr:rowOff>142560</xdr:rowOff>
    </xdr:to>
    <xdr:pic>
      <xdr:nvPicPr>
        <xdr:cNvPr id="3981" name="Imagen 118">
          <a:extLst>
            <a:ext uri="{FF2B5EF4-FFF2-40B4-BE49-F238E27FC236}">
              <a16:creationId xmlns:a16="http://schemas.microsoft.com/office/drawing/2014/main" id="{00000000-0008-0000-1A00-00008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3929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120</xdr:row>
      <xdr:rowOff>0</xdr:rowOff>
    </xdr:from>
    <xdr:to>
      <xdr:col>6</xdr:col>
      <xdr:colOff>142560</xdr:colOff>
      <xdr:row>120</xdr:row>
      <xdr:rowOff>142560</xdr:rowOff>
    </xdr:to>
    <xdr:pic>
      <xdr:nvPicPr>
        <xdr:cNvPr id="3982" name="Imagen 119">
          <a:extLst>
            <a:ext uri="{FF2B5EF4-FFF2-40B4-BE49-F238E27FC236}">
              <a16:creationId xmlns:a16="http://schemas.microsoft.com/office/drawing/2014/main" id="{00000000-0008-0000-1A00-00008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4310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142560</xdr:colOff>
      <xdr:row>121</xdr:row>
      <xdr:rowOff>142560</xdr:rowOff>
    </xdr:to>
    <xdr:pic>
      <xdr:nvPicPr>
        <xdr:cNvPr id="3983" name="Imagen 120">
          <a:extLst>
            <a:ext uri="{FF2B5EF4-FFF2-40B4-BE49-F238E27FC236}">
              <a16:creationId xmlns:a16="http://schemas.microsoft.com/office/drawing/2014/main" id="{00000000-0008-0000-1A00-00008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4691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142560</xdr:colOff>
      <xdr:row>122</xdr:row>
      <xdr:rowOff>142560</xdr:rowOff>
    </xdr:to>
    <xdr:pic>
      <xdr:nvPicPr>
        <xdr:cNvPr id="3984" name="Imagen 121">
          <a:extLst>
            <a:ext uri="{FF2B5EF4-FFF2-40B4-BE49-F238E27FC236}">
              <a16:creationId xmlns:a16="http://schemas.microsoft.com/office/drawing/2014/main" id="{00000000-0008-0000-1A00-00009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4881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123</xdr:row>
      <xdr:rowOff>0</xdr:rowOff>
    </xdr:from>
    <xdr:to>
      <xdr:col>6</xdr:col>
      <xdr:colOff>142560</xdr:colOff>
      <xdr:row>123</xdr:row>
      <xdr:rowOff>142560</xdr:rowOff>
    </xdr:to>
    <xdr:pic>
      <xdr:nvPicPr>
        <xdr:cNvPr id="3985" name="Imagen 122">
          <a:extLst>
            <a:ext uri="{FF2B5EF4-FFF2-40B4-BE49-F238E27FC236}">
              <a16:creationId xmlns:a16="http://schemas.microsoft.com/office/drawing/2014/main" id="{00000000-0008-0000-1A00-00009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5262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142560</xdr:colOff>
      <xdr:row>124</xdr:row>
      <xdr:rowOff>142560</xdr:rowOff>
    </xdr:to>
    <xdr:pic>
      <xdr:nvPicPr>
        <xdr:cNvPr id="3986" name="Imagen 123">
          <a:extLst>
            <a:ext uri="{FF2B5EF4-FFF2-40B4-BE49-F238E27FC236}">
              <a16:creationId xmlns:a16="http://schemas.microsoft.com/office/drawing/2014/main" id="{00000000-0008-0000-1A00-00009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5453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142560</xdr:colOff>
      <xdr:row>125</xdr:row>
      <xdr:rowOff>142560</xdr:rowOff>
    </xdr:to>
    <xdr:pic>
      <xdr:nvPicPr>
        <xdr:cNvPr id="3987" name="Imagen 124">
          <a:extLst>
            <a:ext uri="{FF2B5EF4-FFF2-40B4-BE49-F238E27FC236}">
              <a16:creationId xmlns:a16="http://schemas.microsoft.com/office/drawing/2014/main" id="{00000000-0008-0000-1A00-00009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5834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126</xdr:row>
      <xdr:rowOff>0</xdr:rowOff>
    </xdr:from>
    <xdr:to>
      <xdr:col>6</xdr:col>
      <xdr:colOff>142560</xdr:colOff>
      <xdr:row>126</xdr:row>
      <xdr:rowOff>142560</xdr:rowOff>
    </xdr:to>
    <xdr:pic>
      <xdr:nvPicPr>
        <xdr:cNvPr id="3988" name="Imagen 125">
          <a:extLst>
            <a:ext uri="{FF2B5EF4-FFF2-40B4-BE49-F238E27FC236}">
              <a16:creationId xmlns:a16="http://schemas.microsoft.com/office/drawing/2014/main" id="{00000000-0008-0000-1A00-00009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6215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142560</xdr:colOff>
      <xdr:row>127</xdr:row>
      <xdr:rowOff>142560</xdr:rowOff>
    </xdr:to>
    <xdr:pic>
      <xdr:nvPicPr>
        <xdr:cNvPr id="3989" name="Imagen 126">
          <a:extLst>
            <a:ext uri="{FF2B5EF4-FFF2-40B4-BE49-F238E27FC236}">
              <a16:creationId xmlns:a16="http://schemas.microsoft.com/office/drawing/2014/main" id="{00000000-0008-0000-1A00-00009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6596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142560</xdr:colOff>
      <xdr:row>128</xdr:row>
      <xdr:rowOff>142560</xdr:rowOff>
    </xdr:to>
    <xdr:pic>
      <xdr:nvPicPr>
        <xdr:cNvPr id="3990" name="Imagen 127">
          <a:extLst>
            <a:ext uri="{FF2B5EF4-FFF2-40B4-BE49-F238E27FC236}">
              <a16:creationId xmlns:a16="http://schemas.microsoft.com/office/drawing/2014/main" id="{00000000-0008-0000-1A00-00009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6977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142560</xdr:colOff>
      <xdr:row>129</xdr:row>
      <xdr:rowOff>142560</xdr:rowOff>
    </xdr:to>
    <xdr:pic>
      <xdr:nvPicPr>
        <xdr:cNvPr id="3991" name="Imagen 128">
          <a:extLst>
            <a:ext uri="{FF2B5EF4-FFF2-40B4-BE49-F238E27FC236}">
              <a16:creationId xmlns:a16="http://schemas.microsoft.com/office/drawing/2014/main" id="{00000000-0008-0000-1A00-00009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7548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142560</xdr:colOff>
      <xdr:row>130</xdr:row>
      <xdr:rowOff>142560</xdr:rowOff>
    </xdr:to>
    <xdr:pic>
      <xdr:nvPicPr>
        <xdr:cNvPr id="3992" name="Imagen 129">
          <a:extLst>
            <a:ext uri="{FF2B5EF4-FFF2-40B4-BE49-F238E27FC236}">
              <a16:creationId xmlns:a16="http://schemas.microsoft.com/office/drawing/2014/main" id="{00000000-0008-0000-1A00-00009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7739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131</xdr:row>
      <xdr:rowOff>0</xdr:rowOff>
    </xdr:from>
    <xdr:to>
      <xdr:col>6</xdr:col>
      <xdr:colOff>142560</xdr:colOff>
      <xdr:row>131</xdr:row>
      <xdr:rowOff>142560</xdr:rowOff>
    </xdr:to>
    <xdr:pic>
      <xdr:nvPicPr>
        <xdr:cNvPr id="3993" name="Imagen 130">
          <a:extLst>
            <a:ext uri="{FF2B5EF4-FFF2-40B4-BE49-F238E27FC236}">
              <a16:creationId xmlns:a16="http://schemas.microsoft.com/office/drawing/2014/main" id="{00000000-0008-0000-1A00-00009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7929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142560</xdr:colOff>
      <xdr:row>132</xdr:row>
      <xdr:rowOff>142560</xdr:rowOff>
    </xdr:to>
    <xdr:pic>
      <xdr:nvPicPr>
        <xdr:cNvPr id="3994" name="Imagen 131">
          <a:extLst>
            <a:ext uri="{FF2B5EF4-FFF2-40B4-BE49-F238E27FC236}">
              <a16:creationId xmlns:a16="http://schemas.microsoft.com/office/drawing/2014/main" id="{00000000-0008-0000-1A00-00009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8310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142560</xdr:colOff>
      <xdr:row>133</xdr:row>
      <xdr:rowOff>142560</xdr:rowOff>
    </xdr:to>
    <xdr:pic>
      <xdr:nvPicPr>
        <xdr:cNvPr id="3995" name="Imagen 132">
          <a:extLst>
            <a:ext uri="{FF2B5EF4-FFF2-40B4-BE49-F238E27FC236}">
              <a16:creationId xmlns:a16="http://schemas.microsoft.com/office/drawing/2014/main" id="{00000000-0008-0000-1A00-00009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907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134</xdr:row>
      <xdr:rowOff>0</xdr:rowOff>
    </xdr:from>
    <xdr:to>
      <xdr:col>6</xdr:col>
      <xdr:colOff>142560</xdr:colOff>
      <xdr:row>134</xdr:row>
      <xdr:rowOff>142560</xdr:rowOff>
    </xdr:to>
    <xdr:pic>
      <xdr:nvPicPr>
        <xdr:cNvPr id="3996" name="Imagen 133">
          <a:extLst>
            <a:ext uri="{FF2B5EF4-FFF2-40B4-BE49-F238E27FC236}">
              <a16:creationId xmlns:a16="http://schemas.microsoft.com/office/drawing/2014/main" id="{00000000-0008-0000-1A00-00009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9453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142560</xdr:colOff>
      <xdr:row>135</xdr:row>
      <xdr:rowOff>142560</xdr:rowOff>
    </xdr:to>
    <xdr:pic>
      <xdr:nvPicPr>
        <xdr:cNvPr id="3997" name="Imagen 134">
          <a:extLst>
            <a:ext uri="{FF2B5EF4-FFF2-40B4-BE49-F238E27FC236}">
              <a16:creationId xmlns:a16="http://schemas.microsoft.com/office/drawing/2014/main" id="{00000000-0008-0000-1A00-00009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49834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142560</xdr:colOff>
      <xdr:row>136</xdr:row>
      <xdr:rowOff>142560</xdr:rowOff>
    </xdr:to>
    <xdr:pic>
      <xdr:nvPicPr>
        <xdr:cNvPr id="3998" name="Imagen 135">
          <a:extLst>
            <a:ext uri="{FF2B5EF4-FFF2-40B4-BE49-F238E27FC236}">
              <a16:creationId xmlns:a16="http://schemas.microsoft.com/office/drawing/2014/main" id="{00000000-0008-0000-1A00-00009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0215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137</xdr:row>
      <xdr:rowOff>0</xdr:rowOff>
    </xdr:from>
    <xdr:to>
      <xdr:col>6</xdr:col>
      <xdr:colOff>142560</xdr:colOff>
      <xdr:row>137</xdr:row>
      <xdr:rowOff>142560</xdr:rowOff>
    </xdr:to>
    <xdr:pic>
      <xdr:nvPicPr>
        <xdr:cNvPr id="3999" name="Imagen 136">
          <a:extLst>
            <a:ext uri="{FF2B5EF4-FFF2-40B4-BE49-F238E27FC236}">
              <a16:creationId xmlns:a16="http://schemas.microsoft.com/office/drawing/2014/main" id="{00000000-0008-0000-1A00-00009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0596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142560</xdr:colOff>
      <xdr:row>138</xdr:row>
      <xdr:rowOff>142560</xdr:rowOff>
    </xdr:to>
    <xdr:pic>
      <xdr:nvPicPr>
        <xdr:cNvPr id="4000" name="Imagen 137">
          <a:extLst>
            <a:ext uri="{FF2B5EF4-FFF2-40B4-BE49-F238E27FC236}">
              <a16:creationId xmlns:a16="http://schemas.microsoft.com/office/drawing/2014/main" id="{00000000-0008-0000-1A00-0000A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0977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142560</xdr:colOff>
      <xdr:row>139</xdr:row>
      <xdr:rowOff>142560</xdr:rowOff>
    </xdr:to>
    <xdr:pic>
      <xdr:nvPicPr>
        <xdr:cNvPr id="4001" name="Imagen 138">
          <a:extLst>
            <a:ext uri="{FF2B5EF4-FFF2-40B4-BE49-F238E27FC236}">
              <a16:creationId xmlns:a16="http://schemas.microsoft.com/office/drawing/2014/main" id="{00000000-0008-0000-1A00-0000A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1358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142560</xdr:colOff>
      <xdr:row>140</xdr:row>
      <xdr:rowOff>142560</xdr:rowOff>
    </xdr:to>
    <xdr:pic>
      <xdr:nvPicPr>
        <xdr:cNvPr id="4002" name="Imagen 139">
          <a:extLst>
            <a:ext uri="{FF2B5EF4-FFF2-40B4-BE49-F238E27FC236}">
              <a16:creationId xmlns:a16="http://schemas.microsoft.com/office/drawing/2014/main" id="{00000000-0008-0000-1A00-0000A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1549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142560</xdr:colOff>
      <xdr:row>141</xdr:row>
      <xdr:rowOff>142560</xdr:rowOff>
    </xdr:to>
    <xdr:pic>
      <xdr:nvPicPr>
        <xdr:cNvPr id="4003" name="Imagen 140">
          <a:extLst>
            <a:ext uri="{FF2B5EF4-FFF2-40B4-BE49-F238E27FC236}">
              <a16:creationId xmlns:a16="http://schemas.microsoft.com/office/drawing/2014/main" id="{00000000-0008-0000-1A00-0000A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1930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142560</xdr:colOff>
      <xdr:row>142</xdr:row>
      <xdr:rowOff>142560</xdr:rowOff>
    </xdr:to>
    <xdr:pic>
      <xdr:nvPicPr>
        <xdr:cNvPr id="4004" name="Imagen 141">
          <a:extLst>
            <a:ext uri="{FF2B5EF4-FFF2-40B4-BE49-F238E27FC236}">
              <a16:creationId xmlns:a16="http://schemas.microsoft.com/office/drawing/2014/main" id="{00000000-0008-0000-1A00-0000A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231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143</xdr:row>
      <xdr:rowOff>0</xdr:rowOff>
    </xdr:from>
    <xdr:to>
      <xdr:col>6</xdr:col>
      <xdr:colOff>142560</xdr:colOff>
      <xdr:row>143</xdr:row>
      <xdr:rowOff>142560</xdr:rowOff>
    </xdr:to>
    <xdr:pic>
      <xdr:nvPicPr>
        <xdr:cNvPr id="4005" name="Imagen 142">
          <a:extLst>
            <a:ext uri="{FF2B5EF4-FFF2-40B4-BE49-F238E27FC236}">
              <a16:creationId xmlns:a16="http://schemas.microsoft.com/office/drawing/2014/main" id="{00000000-0008-0000-1A00-0000A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2692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142560</xdr:colOff>
      <xdr:row>144</xdr:row>
      <xdr:rowOff>142560</xdr:rowOff>
    </xdr:to>
    <xdr:pic>
      <xdr:nvPicPr>
        <xdr:cNvPr id="4006" name="Imagen 143">
          <a:extLst>
            <a:ext uri="{FF2B5EF4-FFF2-40B4-BE49-F238E27FC236}">
              <a16:creationId xmlns:a16="http://schemas.microsoft.com/office/drawing/2014/main" id="{00000000-0008-0000-1A00-0000A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3263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142560</xdr:colOff>
      <xdr:row>145</xdr:row>
      <xdr:rowOff>142560</xdr:rowOff>
    </xdr:to>
    <xdr:pic>
      <xdr:nvPicPr>
        <xdr:cNvPr id="4007" name="Imagen 144">
          <a:extLst>
            <a:ext uri="{FF2B5EF4-FFF2-40B4-BE49-F238E27FC236}">
              <a16:creationId xmlns:a16="http://schemas.microsoft.com/office/drawing/2014/main" id="{00000000-0008-0000-1A00-0000A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3644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146</xdr:row>
      <xdr:rowOff>0</xdr:rowOff>
    </xdr:from>
    <xdr:to>
      <xdr:col>6</xdr:col>
      <xdr:colOff>142560</xdr:colOff>
      <xdr:row>146</xdr:row>
      <xdr:rowOff>142560</xdr:rowOff>
    </xdr:to>
    <xdr:pic>
      <xdr:nvPicPr>
        <xdr:cNvPr id="4008" name="Imagen 145">
          <a:extLst>
            <a:ext uri="{FF2B5EF4-FFF2-40B4-BE49-F238E27FC236}">
              <a16:creationId xmlns:a16="http://schemas.microsoft.com/office/drawing/2014/main" id="{00000000-0008-0000-1A00-0000A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4025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142560</xdr:colOff>
      <xdr:row>147</xdr:row>
      <xdr:rowOff>142560</xdr:rowOff>
    </xdr:to>
    <xdr:pic>
      <xdr:nvPicPr>
        <xdr:cNvPr id="4009" name="Imagen 146">
          <a:extLst>
            <a:ext uri="{FF2B5EF4-FFF2-40B4-BE49-F238E27FC236}">
              <a16:creationId xmlns:a16="http://schemas.microsoft.com/office/drawing/2014/main" id="{00000000-0008-0000-1A00-0000A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42160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142560</xdr:colOff>
      <xdr:row>148</xdr:row>
      <xdr:rowOff>142560</xdr:rowOff>
    </xdr:to>
    <xdr:pic>
      <xdr:nvPicPr>
        <xdr:cNvPr id="4010" name="Imagen 147">
          <a:extLst>
            <a:ext uri="{FF2B5EF4-FFF2-40B4-BE49-F238E27FC236}">
              <a16:creationId xmlns:a16="http://schemas.microsoft.com/office/drawing/2014/main" id="{00000000-0008-0000-1A00-0000A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4787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149</xdr:row>
      <xdr:rowOff>0</xdr:rowOff>
    </xdr:from>
    <xdr:to>
      <xdr:col>6</xdr:col>
      <xdr:colOff>142560</xdr:colOff>
      <xdr:row>149</xdr:row>
      <xdr:rowOff>142560</xdr:rowOff>
    </xdr:to>
    <xdr:pic>
      <xdr:nvPicPr>
        <xdr:cNvPr id="4011" name="Imagen 148">
          <a:extLst>
            <a:ext uri="{FF2B5EF4-FFF2-40B4-BE49-F238E27FC236}">
              <a16:creationId xmlns:a16="http://schemas.microsoft.com/office/drawing/2014/main" id="{00000000-0008-0000-1A00-0000A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5168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142560</xdr:colOff>
      <xdr:row>150</xdr:row>
      <xdr:rowOff>142560</xdr:rowOff>
    </xdr:to>
    <xdr:pic>
      <xdr:nvPicPr>
        <xdr:cNvPr id="4012" name="Imagen 149">
          <a:extLst>
            <a:ext uri="{FF2B5EF4-FFF2-40B4-BE49-F238E27FC236}">
              <a16:creationId xmlns:a16="http://schemas.microsoft.com/office/drawing/2014/main" id="{00000000-0008-0000-1A00-0000A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5549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152</xdr:row>
      <xdr:rowOff>0</xdr:rowOff>
    </xdr:from>
    <xdr:to>
      <xdr:col>6</xdr:col>
      <xdr:colOff>142560</xdr:colOff>
      <xdr:row>152</xdr:row>
      <xdr:rowOff>142560</xdr:rowOff>
    </xdr:to>
    <xdr:pic>
      <xdr:nvPicPr>
        <xdr:cNvPr id="4013" name="Imagen 153">
          <a:extLst>
            <a:ext uri="{FF2B5EF4-FFF2-40B4-BE49-F238E27FC236}">
              <a16:creationId xmlns:a16="http://schemas.microsoft.com/office/drawing/2014/main" id="{00000000-0008-0000-1A00-0000A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6511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142560</xdr:colOff>
      <xdr:row>153</xdr:row>
      <xdr:rowOff>142560</xdr:rowOff>
    </xdr:to>
    <xdr:pic>
      <xdr:nvPicPr>
        <xdr:cNvPr id="4014" name="Imagen 154">
          <a:extLst>
            <a:ext uri="{FF2B5EF4-FFF2-40B4-BE49-F238E27FC236}">
              <a16:creationId xmlns:a16="http://schemas.microsoft.com/office/drawing/2014/main" id="{00000000-0008-0000-1A00-0000A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6892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142560</xdr:colOff>
      <xdr:row>154</xdr:row>
      <xdr:rowOff>142560</xdr:rowOff>
    </xdr:to>
    <xdr:pic>
      <xdr:nvPicPr>
        <xdr:cNvPr id="4015" name="Imagen 155">
          <a:extLst>
            <a:ext uri="{FF2B5EF4-FFF2-40B4-BE49-F238E27FC236}">
              <a16:creationId xmlns:a16="http://schemas.microsoft.com/office/drawing/2014/main" id="{00000000-0008-0000-1A00-0000A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72734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142560</xdr:colOff>
      <xdr:row>155</xdr:row>
      <xdr:rowOff>142560</xdr:rowOff>
    </xdr:to>
    <xdr:pic>
      <xdr:nvPicPr>
        <xdr:cNvPr id="4016" name="Imagen 156">
          <a:extLst>
            <a:ext uri="{FF2B5EF4-FFF2-40B4-BE49-F238E27FC236}">
              <a16:creationId xmlns:a16="http://schemas.microsoft.com/office/drawing/2014/main" id="{00000000-0008-0000-1A00-0000B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7654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142560</xdr:colOff>
      <xdr:row>156</xdr:row>
      <xdr:rowOff>142560</xdr:rowOff>
    </xdr:to>
    <xdr:pic>
      <xdr:nvPicPr>
        <xdr:cNvPr id="4017" name="Imagen 157">
          <a:extLst>
            <a:ext uri="{FF2B5EF4-FFF2-40B4-BE49-F238E27FC236}">
              <a16:creationId xmlns:a16="http://schemas.microsoft.com/office/drawing/2014/main" id="{00000000-0008-0000-1A00-0000B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82260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157</xdr:row>
      <xdr:rowOff>0</xdr:rowOff>
    </xdr:from>
    <xdr:to>
      <xdr:col>6</xdr:col>
      <xdr:colOff>142560</xdr:colOff>
      <xdr:row>157</xdr:row>
      <xdr:rowOff>142560</xdr:rowOff>
    </xdr:to>
    <xdr:pic>
      <xdr:nvPicPr>
        <xdr:cNvPr id="4018" name="Imagen 158">
          <a:extLst>
            <a:ext uri="{FF2B5EF4-FFF2-40B4-BE49-F238E27FC236}">
              <a16:creationId xmlns:a16="http://schemas.microsoft.com/office/drawing/2014/main" id="{00000000-0008-0000-1A00-0000B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86072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142560</xdr:colOff>
      <xdr:row>158</xdr:row>
      <xdr:rowOff>142560</xdr:rowOff>
    </xdr:to>
    <xdr:pic>
      <xdr:nvPicPr>
        <xdr:cNvPr id="4019" name="Imagen 159">
          <a:extLst>
            <a:ext uri="{FF2B5EF4-FFF2-40B4-BE49-F238E27FC236}">
              <a16:creationId xmlns:a16="http://schemas.microsoft.com/office/drawing/2014/main" id="{00000000-0008-0000-1A00-0000B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89881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142560</xdr:colOff>
      <xdr:row>159</xdr:row>
      <xdr:rowOff>142560</xdr:rowOff>
    </xdr:to>
    <xdr:pic>
      <xdr:nvPicPr>
        <xdr:cNvPr id="4020" name="Imagen 160">
          <a:extLst>
            <a:ext uri="{FF2B5EF4-FFF2-40B4-BE49-F238E27FC236}">
              <a16:creationId xmlns:a16="http://schemas.microsoft.com/office/drawing/2014/main" id="{00000000-0008-0000-1A00-0000B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95594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142560</xdr:colOff>
      <xdr:row>160</xdr:row>
      <xdr:rowOff>142560</xdr:rowOff>
    </xdr:to>
    <xdr:pic>
      <xdr:nvPicPr>
        <xdr:cNvPr id="4021" name="Imagen 161">
          <a:extLst>
            <a:ext uri="{FF2B5EF4-FFF2-40B4-BE49-F238E27FC236}">
              <a16:creationId xmlns:a16="http://schemas.microsoft.com/office/drawing/2014/main" id="{00000000-0008-0000-1A00-0000B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597502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161</xdr:row>
      <xdr:rowOff>0</xdr:rowOff>
    </xdr:from>
    <xdr:to>
      <xdr:col>6</xdr:col>
      <xdr:colOff>142560</xdr:colOff>
      <xdr:row>161</xdr:row>
      <xdr:rowOff>142560</xdr:rowOff>
    </xdr:to>
    <xdr:pic>
      <xdr:nvPicPr>
        <xdr:cNvPr id="4022" name="Imagen 162">
          <a:extLst>
            <a:ext uri="{FF2B5EF4-FFF2-40B4-BE49-F238E27FC236}">
              <a16:creationId xmlns:a16="http://schemas.microsoft.com/office/drawing/2014/main" id="{00000000-0008-0000-1A00-0000B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01311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142560</xdr:colOff>
      <xdr:row>163</xdr:row>
      <xdr:rowOff>142560</xdr:rowOff>
    </xdr:to>
    <xdr:pic>
      <xdr:nvPicPr>
        <xdr:cNvPr id="4023" name="Imagen 163">
          <a:extLst>
            <a:ext uri="{FF2B5EF4-FFF2-40B4-BE49-F238E27FC236}">
              <a16:creationId xmlns:a16="http://schemas.microsoft.com/office/drawing/2014/main" id="{00000000-0008-0000-1A00-0000B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09026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164</xdr:row>
      <xdr:rowOff>0</xdr:rowOff>
    </xdr:from>
    <xdr:to>
      <xdr:col>6</xdr:col>
      <xdr:colOff>142560</xdr:colOff>
      <xdr:row>164</xdr:row>
      <xdr:rowOff>142560</xdr:rowOff>
    </xdr:to>
    <xdr:pic>
      <xdr:nvPicPr>
        <xdr:cNvPr id="4024" name="Imagen 164">
          <a:extLst>
            <a:ext uri="{FF2B5EF4-FFF2-40B4-BE49-F238E27FC236}">
              <a16:creationId xmlns:a16="http://schemas.microsoft.com/office/drawing/2014/main" id="{00000000-0008-0000-1A00-0000B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10930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142560</xdr:colOff>
      <xdr:row>165</xdr:row>
      <xdr:rowOff>142560</xdr:rowOff>
    </xdr:to>
    <xdr:pic>
      <xdr:nvPicPr>
        <xdr:cNvPr id="4025" name="Imagen 165">
          <a:extLst>
            <a:ext uri="{FF2B5EF4-FFF2-40B4-BE49-F238E27FC236}">
              <a16:creationId xmlns:a16="http://schemas.microsoft.com/office/drawing/2014/main" id="{00000000-0008-0000-1A00-0000B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12835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142560</xdr:colOff>
      <xdr:row>166</xdr:row>
      <xdr:rowOff>142560</xdr:rowOff>
    </xdr:to>
    <xdr:pic>
      <xdr:nvPicPr>
        <xdr:cNvPr id="4026" name="Imagen 166">
          <a:extLst>
            <a:ext uri="{FF2B5EF4-FFF2-40B4-BE49-F238E27FC236}">
              <a16:creationId xmlns:a16="http://schemas.microsoft.com/office/drawing/2014/main" id="{00000000-0008-0000-1A00-0000B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16647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167</xdr:row>
      <xdr:rowOff>0</xdr:rowOff>
    </xdr:from>
    <xdr:to>
      <xdr:col>6</xdr:col>
      <xdr:colOff>142560</xdr:colOff>
      <xdr:row>167</xdr:row>
      <xdr:rowOff>142560</xdr:rowOff>
    </xdr:to>
    <xdr:pic>
      <xdr:nvPicPr>
        <xdr:cNvPr id="4027" name="Imagen 167">
          <a:extLst>
            <a:ext uri="{FF2B5EF4-FFF2-40B4-BE49-F238E27FC236}">
              <a16:creationId xmlns:a16="http://schemas.microsoft.com/office/drawing/2014/main" id="{00000000-0008-0000-1A00-0000B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18552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142560</xdr:colOff>
      <xdr:row>168</xdr:row>
      <xdr:rowOff>142560</xdr:rowOff>
    </xdr:to>
    <xdr:pic>
      <xdr:nvPicPr>
        <xdr:cNvPr id="4028" name="Imagen 168">
          <a:extLst>
            <a:ext uri="{FF2B5EF4-FFF2-40B4-BE49-F238E27FC236}">
              <a16:creationId xmlns:a16="http://schemas.microsoft.com/office/drawing/2014/main" id="{00000000-0008-0000-1A00-0000B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20456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142560</xdr:colOff>
      <xdr:row>169</xdr:row>
      <xdr:rowOff>142560</xdr:rowOff>
    </xdr:to>
    <xdr:pic>
      <xdr:nvPicPr>
        <xdr:cNvPr id="4029" name="Imagen 169">
          <a:extLst>
            <a:ext uri="{FF2B5EF4-FFF2-40B4-BE49-F238E27FC236}">
              <a16:creationId xmlns:a16="http://schemas.microsoft.com/office/drawing/2014/main" id="{00000000-0008-0000-1A00-0000B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22360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170</xdr:row>
      <xdr:rowOff>0</xdr:rowOff>
    </xdr:from>
    <xdr:to>
      <xdr:col>6</xdr:col>
      <xdr:colOff>142560</xdr:colOff>
      <xdr:row>170</xdr:row>
      <xdr:rowOff>142560</xdr:rowOff>
    </xdr:to>
    <xdr:pic>
      <xdr:nvPicPr>
        <xdr:cNvPr id="4030" name="Imagen 170">
          <a:extLst>
            <a:ext uri="{FF2B5EF4-FFF2-40B4-BE49-F238E27FC236}">
              <a16:creationId xmlns:a16="http://schemas.microsoft.com/office/drawing/2014/main" id="{00000000-0008-0000-1A00-0000B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24265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142560</xdr:colOff>
      <xdr:row>171</xdr:row>
      <xdr:rowOff>142560</xdr:rowOff>
    </xdr:to>
    <xdr:pic>
      <xdr:nvPicPr>
        <xdr:cNvPr id="4031" name="Imagen 171">
          <a:extLst>
            <a:ext uri="{FF2B5EF4-FFF2-40B4-BE49-F238E27FC236}">
              <a16:creationId xmlns:a16="http://schemas.microsoft.com/office/drawing/2014/main" id="{00000000-0008-0000-1A00-0000B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29982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173</xdr:row>
      <xdr:rowOff>0</xdr:rowOff>
    </xdr:from>
    <xdr:to>
      <xdr:col>6</xdr:col>
      <xdr:colOff>142560</xdr:colOff>
      <xdr:row>173</xdr:row>
      <xdr:rowOff>142560</xdr:rowOff>
    </xdr:to>
    <xdr:pic>
      <xdr:nvPicPr>
        <xdr:cNvPr id="4032" name="Imagen 172">
          <a:extLst>
            <a:ext uri="{FF2B5EF4-FFF2-40B4-BE49-F238E27FC236}">
              <a16:creationId xmlns:a16="http://schemas.microsoft.com/office/drawing/2014/main" id="{00000000-0008-0000-1A00-0000C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3769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142560</xdr:colOff>
      <xdr:row>174</xdr:row>
      <xdr:rowOff>142560</xdr:rowOff>
    </xdr:to>
    <xdr:pic>
      <xdr:nvPicPr>
        <xdr:cNvPr id="4033" name="Imagen 173">
          <a:extLst>
            <a:ext uri="{FF2B5EF4-FFF2-40B4-BE49-F238E27FC236}">
              <a16:creationId xmlns:a16="http://schemas.microsoft.com/office/drawing/2014/main" id="{00000000-0008-0000-1A00-0000C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3960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142560</xdr:colOff>
      <xdr:row>175</xdr:row>
      <xdr:rowOff>142560</xdr:rowOff>
    </xdr:to>
    <xdr:pic>
      <xdr:nvPicPr>
        <xdr:cNvPr id="4034" name="Imagen 174">
          <a:extLst>
            <a:ext uri="{FF2B5EF4-FFF2-40B4-BE49-F238E27FC236}">
              <a16:creationId xmlns:a16="http://schemas.microsoft.com/office/drawing/2014/main" id="{00000000-0008-0000-1A00-0000C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4341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176</xdr:row>
      <xdr:rowOff>0</xdr:rowOff>
    </xdr:from>
    <xdr:to>
      <xdr:col>6</xdr:col>
      <xdr:colOff>142560</xdr:colOff>
      <xdr:row>176</xdr:row>
      <xdr:rowOff>142560</xdr:rowOff>
    </xdr:to>
    <xdr:pic>
      <xdr:nvPicPr>
        <xdr:cNvPr id="4035" name="Imagen 175">
          <a:extLst>
            <a:ext uri="{FF2B5EF4-FFF2-40B4-BE49-F238E27FC236}">
              <a16:creationId xmlns:a16="http://schemas.microsoft.com/office/drawing/2014/main" id="{00000000-0008-0000-1A00-0000C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4722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142560</xdr:colOff>
      <xdr:row>177</xdr:row>
      <xdr:rowOff>142560</xdr:rowOff>
    </xdr:to>
    <xdr:pic>
      <xdr:nvPicPr>
        <xdr:cNvPr id="4036" name="Imagen 176">
          <a:extLst>
            <a:ext uri="{FF2B5EF4-FFF2-40B4-BE49-F238E27FC236}">
              <a16:creationId xmlns:a16="http://schemas.microsoft.com/office/drawing/2014/main" id="{00000000-0008-0000-1A00-0000C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4912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142560</xdr:colOff>
      <xdr:row>178</xdr:row>
      <xdr:rowOff>142560</xdr:rowOff>
    </xdr:to>
    <xdr:pic>
      <xdr:nvPicPr>
        <xdr:cNvPr id="4037" name="Imagen 177">
          <a:extLst>
            <a:ext uri="{FF2B5EF4-FFF2-40B4-BE49-F238E27FC236}">
              <a16:creationId xmlns:a16="http://schemas.microsoft.com/office/drawing/2014/main" id="{00000000-0008-0000-1A00-0000C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5293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179</xdr:row>
      <xdr:rowOff>0</xdr:rowOff>
    </xdr:from>
    <xdr:to>
      <xdr:col>6</xdr:col>
      <xdr:colOff>142560</xdr:colOff>
      <xdr:row>179</xdr:row>
      <xdr:rowOff>142560</xdr:rowOff>
    </xdr:to>
    <xdr:pic>
      <xdr:nvPicPr>
        <xdr:cNvPr id="4038" name="Imagen 178">
          <a:extLst>
            <a:ext uri="{FF2B5EF4-FFF2-40B4-BE49-F238E27FC236}">
              <a16:creationId xmlns:a16="http://schemas.microsoft.com/office/drawing/2014/main" id="{00000000-0008-0000-1A00-0000C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5674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142560</xdr:colOff>
      <xdr:row>180</xdr:row>
      <xdr:rowOff>142560</xdr:rowOff>
    </xdr:to>
    <xdr:pic>
      <xdr:nvPicPr>
        <xdr:cNvPr id="4039" name="Imagen 179">
          <a:extLst>
            <a:ext uri="{FF2B5EF4-FFF2-40B4-BE49-F238E27FC236}">
              <a16:creationId xmlns:a16="http://schemas.microsoft.com/office/drawing/2014/main" id="{00000000-0008-0000-1A00-0000C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60556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142560</xdr:colOff>
      <xdr:row>181</xdr:row>
      <xdr:rowOff>142560</xdr:rowOff>
    </xdr:to>
    <xdr:pic>
      <xdr:nvPicPr>
        <xdr:cNvPr id="4040" name="Imagen 180">
          <a:extLst>
            <a:ext uri="{FF2B5EF4-FFF2-40B4-BE49-F238E27FC236}">
              <a16:creationId xmlns:a16="http://schemas.microsoft.com/office/drawing/2014/main" id="{00000000-0008-0000-1A00-0000C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6436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182</xdr:row>
      <xdr:rowOff>0</xdr:rowOff>
    </xdr:from>
    <xdr:to>
      <xdr:col>6</xdr:col>
      <xdr:colOff>142560</xdr:colOff>
      <xdr:row>182</xdr:row>
      <xdr:rowOff>142560</xdr:rowOff>
    </xdr:to>
    <xdr:pic>
      <xdr:nvPicPr>
        <xdr:cNvPr id="4041" name="Imagen 181">
          <a:extLst>
            <a:ext uri="{FF2B5EF4-FFF2-40B4-BE49-F238E27FC236}">
              <a16:creationId xmlns:a16="http://schemas.microsoft.com/office/drawing/2014/main" id="{00000000-0008-0000-1A00-0000C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6817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142560</xdr:colOff>
      <xdr:row>183</xdr:row>
      <xdr:rowOff>142560</xdr:rowOff>
    </xdr:to>
    <xdr:pic>
      <xdr:nvPicPr>
        <xdr:cNvPr id="4042" name="Imagen 182">
          <a:extLst>
            <a:ext uri="{FF2B5EF4-FFF2-40B4-BE49-F238E27FC236}">
              <a16:creationId xmlns:a16="http://schemas.microsoft.com/office/drawing/2014/main" id="{00000000-0008-0000-1A00-0000C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7008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142560</xdr:colOff>
      <xdr:row>184</xdr:row>
      <xdr:rowOff>142560</xdr:rowOff>
    </xdr:to>
    <xdr:pic>
      <xdr:nvPicPr>
        <xdr:cNvPr id="4043" name="Imagen 183">
          <a:extLst>
            <a:ext uri="{FF2B5EF4-FFF2-40B4-BE49-F238E27FC236}">
              <a16:creationId xmlns:a16="http://schemas.microsoft.com/office/drawing/2014/main" id="{00000000-0008-0000-1A00-0000C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7389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185</xdr:row>
      <xdr:rowOff>0</xdr:rowOff>
    </xdr:from>
    <xdr:to>
      <xdr:col>6</xdr:col>
      <xdr:colOff>142560</xdr:colOff>
      <xdr:row>185</xdr:row>
      <xdr:rowOff>142560</xdr:rowOff>
    </xdr:to>
    <xdr:pic>
      <xdr:nvPicPr>
        <xdr:cNvPr id="4044" name="Imagen 184">
          <a:extLst>
            <a:ext uri="{FF2B5EF4-FFF2-40B4-BE49-F238E27FC236}">
              <a16:creationId xmlns:a16="http://schemas.microsoft.com/office/drawing/2014/main" id="{00000000-0008-0000-1A00-0000C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7770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142560</xdr:colOff>
      <xdr:row>186</xdr:row>
      <xdr:rowOff>142560</xdr:rowOff>
    </xdr:to>
    <xdr:pic>
      <xdr:nvPicPr>
        <xdr:cNvPr id="4045" name="Imagen 185">
          <a:extLst>
            <a:ext uri="{FF2B5EF4-FFF2-40B4-BE49-F238E27FC236}">
              <a16:creationId xmlns:a16="http://schemas.microsoft.com/office/drawing/2014/main" id="{00000000-0008-0000-1A00-0000C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8151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187</xdr:row>
      <xdr:rowOff>0</xdr:rowOff>
    </xdr:from>
    <xdr:to>
      <xdr:col>6</xdr:col>
      <xdr:colOff>142560</xdr:colOff>
      <xdr:row>187</xdr:row>
      <xdr:rowOff>142560</xdr:rowOff>
    </xdr:to>
    <xdr:pic>
      <xdr:nvPicPr>
        <xdr:cNvPr id="4046" name="Imagen 186">
          <a:extLst>
            <a:ext uri="{FF2B5EF4-FFF2-40B4-BE49-F238E27FC236}">
              <a16:creationId xmlns:a16="http://schemas.microsoft.com/office/drawing/2014/main" id="{00000000-0008-0000-1A00-0000C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8532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142560</xdr:colOff>
      <xdr:row>188</xdr:row>
      <xdr:rowOff>142560</xdr:rowOff>
    </xdr:to>
    <xdr:pic>
      <xdr:nvPicPr>
        <xdr:cNvPr id="4047" name="Imagen 187">
          <a:extLst>
            <a:ext uri="{FF2B5EF4-FFF2-40B4-BE49-F238E27FC236}">
              <a16:creationId xmlns:a16="http://schemas.microsoft.com/office/drawing/2014/main" id="{00000000-0008-0000-1A00-0000C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8913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189</xdr:row>
      <xdr:rowOff>0</xdr:rowOff>
    </xdr:from>
    <xdr:to>
      <xdr:col>6</xdr:col>
      <xdr:colOff>142560</xdr:colOff>
      <xdr:row>189</xdr:row>
      <xdr:rowOff>142560</xdr:rowOff>
    </xdr:to>
    <xdr:pic>
      <xdr:nvPicPr>
        <xdr:cNvPr id="4048" name="Imagen 188">
          <a:extLst>
            <a:ext uri="{FF2B5EF4-FFF2-40B4-BE49-F238E27FC236}">
              <a16:creationId xmlns:a16="http://schemas.microsoft.com/office/drawing/2014/main" id="{00000000-0008-0000-1A00-0000D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9294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142560</xdr:colOff>
      <xdr:row>190</xdr:row>
      <xdr:rowOff>142560</xdr:rowOff>
    </xdr:to>
    <xdr:pic>
      <xdr:nvPicPr>
        <xdr:cNvPr id="4049" name="Imagen 189">
          <a:extLst>
            <a:ext uri="{FF2B5EF4-FFF2-40B4-BE49-F238E27FC236}">
              <a16:creationId xmlns:a16="http://schemas.microsoft.com/office/drawing/2014/main" id="{00000000-0008-0000-1A00-0000D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698655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142560</xdr:colOff>
      <xdr:row>191</xdr:row>
      <xdr:rowOff>142560</xdr:rowOff>
    </xdr:to>
    <xdr:pic>
      <xdr:nvPicPr>
        <xdr:cNvPr id="4050" name="Imagen 190">
          <a:extLst>
            <a:ext uri="{FF2B5EF4-FFF2-40B4-BE49-F238E27FC236}">
              <a16:creationId xmlns:a16="http://schemas.microsoft.com/office/drawing/2014/main" id="{00000000-0008-0000-1A00-0000D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02468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192</xdr:row>
      <xdr:rowOff>0</xdr:rowOff>
    </xdr:from>
    <xdr:to>
      <xdr:col>6</xdr:col>
      <xdr:colOff>142560</xdr:colOff>
      <xdr:row>192</xdr:row>
      <xdr:rowOff>142560</xdr:rowOff>
    </xdr:to>
    <xdr:pic>
      <xdr:nvPicPr>
        <xdr:cNvPr id="4051" name="Imagen 191">
          <a:extLst>
            <a:ext uri="{FF2B5EF4-FFF2-40B4-BE49-F238E27FC236}">
              <a16:creationId xmlns:a16="http://schemas.microsoft.com/office/drawing/2014/main" id="{00000000-0008-0000-1A00-0000D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0437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142560</xdr:colOff>
      <xdr:row>193</xdr:row>
      <xdr:rowOff>142560</xdr:rowOff>
    </xdr:to>
    <xdr:pic>
      <xdr:nvPicPr>
        <xdr:cNvPr id="4052" name="Imagen 192">
          <a:extLst>
            <a:ext uri="{FF2B5EF4-FFF2-40B4-BE49-F238E27FC236}">
              <a16:creationId xmlns:a16="http://schemas.microsoft.com/office/drawing/2014/main" id="{00000000-0008-0000-1A00-0000D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0818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142560</xdr:colOff>
      <xdr:row>194</xdr:row>
      <xdr:rowOff>142560</xdr:rowOff>
    </xdr:to>
    <xdr:pic>
      <xdr:nvPicPr>
        <xdr:cNvPr id="4053" name="Imagen 193">
          <a:extLst>
            <a:ext uri="{FF2B5EF4-FFF2-40B4-BE49-F238E27FC236}">
              <a16:creationId xmlns:a16="http://schemas.microsoft.com/office/drawing/2014/main" id="{00000000-0008-0000-1A00-0000D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1199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195</xdr:row>
      <xdr:rowOff>0</xdr:rowOff>
    </xdr:from>
    <xdr:to>
      <xdr:col>6</xdr:col>
      <xdr:colOff>142560</xdr:colOff>
      <xdr:row>195</xdr:row>
      <xdr:rowOff>142560</xdr:rowOff>
    </xdr:to>
    <xdr:pic>
      <xdr:nvPicPr>
        <xdr:cNvPr id="4054" name="Imagen 194">
          <a:extLst>
            <a:ext uri="{FF2B5EF4-FFF2-40B4-BE49-F238E27FC236}">
              <a16:creationId xmlns:a16="http://schemas.microsoft.com/office/drawing/2014/main" id="{00000000-0008-0000-1A00-0000D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15802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142560</xdr:colOff>
      <xdr:row>196</xdr:row>
      <xdr:rowOff>142560</xdr:rowOff>
    </xdr:to>
    <xdr:pic>
      <xdr:nvPicPr>
        <xdr:cNvPr id="4055" name="Imagen 195">
          <a:extLst>
            <a:ext uri="{FF2B5EF4-FFF2-40B4-BE49-F238E27FC236}">
              <a16:creationId xmlns:a16="http://schemas.microsoft.com/office/drawing/2014/main" id="{00000000-0008-0000-1A00-0000D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19611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142560</xdr:colOff>
      <xdr:row>197</xdr:row>
      <xdr:rowOff>142560</xdr:rowOff>
    </xdr:to>
    <xdr:pic>
      <xdr:nvPicPr>
        <xdr:cNvPr id="4056" name="Imagen 196">
          <a:extLst>
            <a:ext uri="{FF2B5EF4-FFF2-40B4-BE49-F238E27FC236}">
              <a16:creationId xmlns:a16="http://schemas.microsoft.com/office/drawing/2014/main" id="{00000000-0008-0000-1A00-0000D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23423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198</xdr:row>
      <xdr:rowOff>0</xdr:rowOff>
    </xdr:from>
    <xdr:to>
      <xdr:col>6</xdr:col>
      <xdr:colOff>142560</xdr:colOff>
      <xdr:row>198</xdr:row>
      <xdr:rowOff>142560</xdr:rowOff>
    </xdr:to>
    <xdr:pic>
      <xdr:nvPicPr>
        <xdr:cNvPr id="4057" name="Imagen 197">
          <a:extLst>
            <a:ext uri="{FF2B5EF4-FFF2-40B4-BE49-F238E27FC236}">
              <a16:creationId xmlns:a16="http://schemas.microsoft.com/office/drawing/2014/main" id="{00000000-0008-0000-1A00-0000D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2732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142560</xdr:colOff>
      <xdr:row>199</xdr:row>
      <xdr:rowOff>142560</xdr:rowOff>
    </xdr:to>
    <xdr:pic>
      <xdr:nvPicPr>
        <xdr:cNvPr id="4058" name="Imagen 198">
          <a:extLst>
            <a:ext uri="{FF2B5EF4-FFF2-40B4-BE49-F238E27FC236}">
              <a16:creationId xmlns:a16="http://schemas.microsoft.com/office/drawing/2014/main" id="{00000000-0008-0000-1A00-0000D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3113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142560</xdr:colOff>
      <xdr:row>200</xdr:row>
      <xdr:rowOff>142560</xdr:rowOff>
    </xdr:to>
    <xdr:pic>
      <xdr:nvPicPr>
        <xdr:cNvPr id="4059" name="Imagen 199">
          <a:extLst>
            <a:ext uri="{FF2B5EF4-FFF2-40B4-BE49-F238E27FC236}">
              <a16:creationId xmlns:a16="http://schemas.microsoft.com/office/drawing/2014/main" id="{00000000-0008-0000-1A00-0000D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3494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201</xdr:row>
      <xdr:rowOff>0</xdr:rowOff>
    </xdr:from>
    <xdr:to>
      <xdr:col>6</xdr:col>
      <xdr:colOff>142560</xdr:colOff>
      <xdr:row>201</xdr:row>
      <xdr:rowOff>142560</xdr:rowOff>
    </xdr:to>
    <xdr:pic>
      <xdr:nvPicPr>
        <xdr:cNvPr id="4060" name="Imagen 200">
          <a:extLst>
            <a:ext uri="{FF2B5EF4-FFF2-40B4-BE49-F238E27FC236}">
              <a16:creationId xmlns:a16="http://schemas.microsoft.com/office/drawing/2014/main" id="{00000000-0008-0000-1A00-0000D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3875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142560</xdr:colOff>
      <xdr:row>202</xdr:row>
      <xdr:rowOff>142560</xdr:rowOff>
    </xdr:to>
    <xdr:pic>
      <xdr:nvPicPr>
        <xdr:cNvPr id="4061" name="Imagen 201">
          <a:extLst>
            <a:ext uri="{FF2B5EF4-FFF2-40B4-BE49-F238E27FC236}">
              <a16:creationId xmlns:a16="http://schemas.microsoft.com/office/drawing/2014/main" id="{00000000-0008-0000-1A00-0000D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40664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142560</xdr:colOff>
      <xdr:row>203</xdr:row>
      <xdr:rowOff>142560</xdr:rowOff>
    </xdr:to>
    <xdr:pic>
      <xdr:nvPicPr>
        <xdr:cNvPr id="4062" name="Imagen 202">
          <a:extLst>
            <a:ext uri="{FF2B5EF4-FFF2-40B4-BE49-F238E27FC236}">
              <a16:creationId xmlns:a16="http://schemas.microsoft.com/office/drawing/2014/main" id="{00000000-0008-0000-1A00-0000DE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4256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204</xdr:row>
      <xdr:rowOff>0</xdr:rowOff>
    </xdr:from>
    <xdr:to>
      <xdr:col>6</xdr:col>
      <xdr:colOff>142560</xdr:colOff>
      <xdr:row>204</xdr:row>
      <xdr:rowOff>142560</xdr:rowOff>
    </xdr:to>
    <xdr:pic>
      <xdr:nvPicPr>
        <xdr:cNvPr id="4063" name="Imagen 203">
          <a:extLst>
            <a:ext uri="{FF2B5EF4-FFF2-40B4-BE49-F238E27FC236}">
              <a16:creationId xmlns:a16="http://schemas.microsoft.com/office/drawing/2014/main" id="{00000000-0008-0000-1A00-0000DF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4637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142560</xdr:colOff>
      <xdr:row>205</xdr:row>
      <xdr:rowOff>142560</xdr:rowOff>
    </xdr:to>
    <xdr:pic>
      <xdr:nvPicPr>
        <xdr:cNvPr id="4064" name="Imagen 204">
          <a:extLst>
            <a:ext uri="{FF2B5EF4-FFF2-40B4-BE49-F238E27FC236}">
              <a16:creationId xmlns:a16="http://schemas.microsoft.com/office/drawing/2014/main" id="{00000000-0008-0000-1A00-0000E0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5018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142560</xdr:colOff>
      <xdr:row>206</xdr:row>
      <xdr:rowOff>142560</xdr:rowOff>
    </xdr:to>
    <xdr:pic>
      <xdr:nvPicPr>
        <xdr:cNvPr id="4065" name="Imagen 205">
          <a:extLst>
            <a:ext uri="{FF2B5EF4-FFF2-40B4-BE49-F238E27FC236}">
              <a16:creationId xmlns:a16="http://schemas.microsoft.com/office/drawing/2014/main" id="{00000000-0008-0000-1A00-0000E1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5399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207</xdr:row>
      <xdr:rowOff>0</xdr:rowOff>
    </xdr:from>
    <xdr:to>
      <xdr:col>6</xdr:col>
      <xdr:colOff>142560</xdr:colOff>
      <xdr:row>207</xdr:row>
      <xdr:rowOff>142560</xdr:rowOff>
    </xdr:to>
    <xdr:pic>
      <xdr:nvPicPr>
        <xdr:cNvPr id="4066" name="Imagen 206">
          <a:extLst>
            <a:ext uri="{FF2B5EF4-FFF2-40B4-BE49-F238E27FC236}">
              <a16:creationId xmlns:a16="http://schemas.microsoft.com/office/drawing/2014/main" id="{00000000-0008-0000-1A00-0000E2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5780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142560</xdr:colOff>
      <xdr:row>208</xdr:row>
      <xdr:rowOff>142560</xdr:rowOff>
    </xdr:to>
    <xdr:pic>
      <xdr:nvPicPr>
        <xdr:cNvPr id="4067" name="Imagen 207">
          <a:extLst>
            <a:ext uri="{FF2B5EF4-FFF2-40B4-BE49-F238E27FC236}">
              <a16:creationId xmlns:a16="http://schemas.microsoft.com/office/drawing/2014/main" id="{00000000-0008-0000-1A00-0000E3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6161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209</xdr:row>
      <xdr:rowOff>0</xdr:rowOff>
    </xdr:from>
    <xdr:to>
      <xdr:col>6</xdr:col>
      <xdr:colOff>142560</xdr:colOff>
      <xdr:row>209</xdr:row>
      <xdr:rowOff>142560</xdr:rowOff>
    </xdr:to>
    <xdr:pic>
      <xdr:nvPicPr>
        <xdr:cNvPr id="4068" name="Imagen 208">
          <a:extLst>
            <a:ext uri="{FF2B5EF4-FFF2-40B4-BE49-F238E27FC236}">
              <a16:creationId xmlns:a16="http://schemas.microsoft.com/office/drawing/2014/main" id="{00000000-0008-0000-1A00-0000E4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63524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142560</xdr:colOff>
      <xdr:row>210</xdr:row>
      <xdr:rowOff>142560</xdr:rowOff>
    </xdr:to>
    <xdr:pic>
      <xdr:nvPicPr>
        <xdr:cNvPr id="4069" name="Imagen 209">
          <a:extLst>
            <a:ext uri="{FF2B5EF4-FFF2-40B4-BE49-F238E27FC236}">
              <a16:creationId xmlns:a16="http://schemas.microsoft.com/office/drawing/2014/main" id="{00000000-0008-0000-1A00-0000E5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67332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211</xdr:row>
      <xdr:rowOff>0</xdr:rowOff>
    </xdr:from>
    <xdr:to>
      <xdr:col>6</xdr:col>
      <xdr:colOff>142560</xdr:colOff>
      <xdr:row>211</xdr:row>
      <xdr:rowOff>142560</xdr:rowOff>
    </xdr:to>
    <xdr:pic>
      <xdr:nvPicPr>
        <xdr:cNvPr id="4070" name="Imagen 210">
          <a:extLst>
            <a:ext uri="{FF2B5EF4-FFF2-40B4-BE49-F238E27FC236}">
              <a16:creationId xmlns:a16="http://schemas.microsoft.com/office/drawing/2014/main" id="{00000000-0008-0000-1A00-0000E6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711416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142560</xdr:colOff>
      <xdr:row>212</xdr:row>
      <xdr:rowOff>142560</xdr:rowOff>
    </xdr:to>
    <xdr:pic>
      <xdr:nvPicPr>
        <xdr:cNvPr id="4071" name="Imagen 211">
          <a:extLst>
            <a:ext uri="{FF2B5EF4-FFF2-40B4-BE49-F238E27FC236}">
              <a16:creationId xmlns:a16="http://schemas.microsoft.com/office/drawing/2014/main" id="{00000000-0008-0000-1A00-0000E7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7304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142560</xdr:colOff>
      <xdr:row>213</xdr:row>
      <xdr:rowOff>142560</xdr:rowOff>
    </xdr:to>
    <xdr:pic>
      <xdr:nvPicPr>
        <xdr:cNvPr id="4072" name="Imagen 212">
          <a:extLst>
            <a:ext uri="{FF2B5EF4-FFF2-40B4-BE49-F238E27FC236}">
              <a16:creationId xmlns:a16="http://schemas.microsoft.com/office/drawing/2014/main" id="{00000000-0008-0000-1A00-0000E8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74954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214</xdr:row>
      <xdr:rowOff>0</xdr:rowOff>
    </xdr:from>
    <xdr:to>
      <xdr:col>6</xdr:col>
      <xdr:colOff>142560</xdr:colOff>
      <xdr:row>214</xdr:row>
      <xdr:rowOff>142560</xdr:rowOff>
    </xdr:to>
    <xdr:pic>
      <xdr:nvPicPr>
        <xdr:cNvPr id="4073" name="Imagen 213">
          <a:extLst>
            <a:ext uri="{FF2B5EF4-FFF2-40B4-BE49-F238E27FC236}">
              <a16:creationId xmlns:a16="http://schemas.microsoft.com/office/drawing/2014/main" id="{00000000-0008-0000-1A00-0000E9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7685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142560</xdr:colOff>
      <xdr:row>215</xdr:row>
      <xdr:rowOff>142560</xdr:rowOff>
    </xdr:to>
    <xdr:pic>
      <xdr:nvPicPr>
        <xdr:cNvPr id="4074" name="Imagen 214">
          <a:extLst>
            <a:ext uri="{FF2B5EF4-FFF2-40B4-BE49-F238E27FC236}">
              <a16:creationId xmlns:a16="http://schemas.microsoft.com/office/drawing/2014/main" id="{00000000-0008-0000-1A00-0000EA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806672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142560</xdr:colOff>
      <xdr:row>216</xdr:row>
      <xdr:rowOff>142560</xdr:rowOff>
    </xdr:to>
    <xdr:pic>
      <xdr:nvPicPr>
        <xdr:cNvPr id="4075" name="Imagen 215">
          <a:extLst>
            <a:ext uri="{FF2B5EF4-FFF2-40B4-BE49-F238E27FC236}">
              <a16:creationId xmlns:a16="http://schemas.microsoft.com/office/drawing/2014/main" id="{00000000-0008-0000-1A00-0000EB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844760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217</xdr:row>
      <xdr:rowOff>0</xdr:rowOff>
    </xdr:from>
    <xdr:to>
      <xdr:col>6</xdr:col>
      <xdr:colOff>142560</xdr:colOff>
      <xdr:row>217</xdr:row>
      <xdr:rowOff>142560</xdr:rowOff>
    </xdr:to>
    <xdr:pic>
      <xdr:nvPicPr>
        <xdr:cNvPr id="4076" name="Imagen 216">
          <a:extLst>
            <a:ext uri="{FF2B5EF4-FFF2-40B4-BE49-F238E27FC236}">
              <a16:creationId xmlns:a16="http://schemas.microsoft.com/office/drawing/2014/main" id="{00000000-0008-0000-1A00-0000EC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882884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142560</xdr:colOff>
      <xdr:row>218</xdr:row>
      <xdr:rowOff>142560</xdr:rowOff>
    </xdr:to>
    <xdr:pic>
      <xdr:nvPicPr>
        <xdr:cNvPr id="4077" name="Imagen 217">
          <a:extLst>
            <a:ext uri="{FF2B5EF4-FFF2-40B4-BE49-F238E27FC236}">
              <a16:creationId xmlns:a16="http://schemas.microsoft.com/office/drawing/2014/main" id="{00000000-0008-0000-1A00-0000ED0F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18360" y="79219080"/>
          <a:ext cx="142560" cy="14256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2</xdr:col>
      <xdr:colOff>0</xdr:colOff>
      <xdr:row>2</xdr:row>
      <xdr:rowOff>0</xdr:rowOff>
    </xdr:from>
    <xdr:to>
      <xdr:col>3</xdr:col>
      <xdr:colOff>190440</xdr:colOff>
      <xdr:row>2</xdr:row>
      <xdr:rowOff>228600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1A00-0000EE0F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505880" y="981000"/>
          <a:ext cx="94356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4</xdr:col>
      <xdr:colOff>0</xdr:colOff>
      <xdr:row>2</xdr:row>
      <xdr:rowOff>0</xdr:rowOff>
    </xdr:from>
    <xdr:to>
      <xdr:col>5</xdr:col>
      <xdr:colOff>247680</xdr:colOff>
      <xdr:row>2</xdr:row>
      <xdr:rowOff>228600</xdr:rowOff>
    </xdr:to>
    <xdr:pic>
      <xdr:nvPicPr>
        <xdr:cNvPr id="4079" name="Picture 2">
          <a:extLst>
            <a:ext uri="{FF2B5EF4-FFF2-40B4-BE49-F238E27FC236}">
              <a16:creationId xmlns:a16="http://schemas.microsoft.com/office/drawing/2014/main" id="{00000000-0008-0000-1A00-0000EF0F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3012120" y="981000"/>
          <a:ext cx="100080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6</xdr:col>
      <xdr:colOff>0</xdr:colOff>
      <xdr:row>2</xdr:row>
      <xdr:rowOff>0</xdr:rowOff>
    </xdr:from>
    <xdr:to>
      <xdr:col>8</xdr:col>
      <xdr:colOff>399960</xdr:colOff>
      <xdr:row>2</xdr:row>
      <xdr:rowOff>228600</xdr:rowOff>
    </xdr:to>
    <xdr:pic>
      <xdr:nvPicPr>
        <xdr:cNvPr id="4080" name="Picture 3">
          <a:extLst>
            <a:ext uri="{FF2B5EF4-FFF2-40B4-BE49-F238E27FC236}">
              <a16:creationId xmlns:a16="http://schemas.microsoft.com/office/drawing/2014/main" id="{00000000-0008-0000-1A00-0000F00F0000}"/>
            </a:ext>
          </a:extLst>
        </xdr:cNvPr>
        <xdr:cNvPicPr/>
      </xdr:nvPicPr>
      <xdr:blipFill>
        <a:blip xmlns:r="http://schemas.openxmlformats.org/officeDocument/2006/relationships" r:embed="rId4"/>
        <a:stretch/>
      </xdr:blipFill>
      <xdr:spPr>
        <a:xfrm>
          <a:off x="4518360" y="981000"/>
          <a:ext cx="190620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9</xdr:col>
      <xdr:colOff>0</xdr:colOff>
      <xdr:row>1</xdr:row>
      <xdr:rowOff>0</xdr:rowOff>
    </xdr:from>
    <xdr:to>
      <xdr:col>10</xdr:col>
      <xdr:colOff>276120</xdr:colOff>
      <xdr:row>1</xdr:row>
      <xdr:rowOff>228600</xdr:rowOff>
    </xdr:to>
    <xdr:pic>
      <xdr:nvPicPr>
        <xdr:cNvPr id="4081" name="Picture 150">
          <a:extLst>
            <a:ext uri="{FF2B5EF4-FFF2-40B4-BE49-F238E27FC236}">
              <a16:creationId xmlns:a16="http://schemas.microsoft.com/office/drawing/2014/main" id="{00000000-0008-0000-1A00-0000F10F0000}"/>
            </a:ext>
          </a:extLst>
        </xdr:cNvPr>
        <xdr:cNvPicPr/>
      </xdr:nvPicPr>
      <xdr:blipFill>
        <a:blip xmlns:r="http://schemas.openxmlformats.org/officeDocument/2006/relationships" r:embed="rId5"/>
        <a:stretch/>
      </xdr:blipFill>
      <xdr:spPr>
        <a:xfrm>
          <a:off x="6777720" y="161640"/>
          <a:ext cx="102924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9</xdr:col>
      <xdr:colOff>0</xdr:colOff>
      <xdr:row>1</xdr:row>
      <xdr:rowOff>0</xdr:rowOff>
    </xdr:from>
    <xdr:to>
      <xdr:col>10</xdr:col>
      <xdr:colOff>343080</xdr:colOff>
      <xdr:row>1</xdr:row>
      <xdr:rowOff>228600</xdr:rowOff>
    </xdr:to>
    <xdr:pic>
      <xdr:nvPicPr>
        <xdr:cNvPr id="4082" name="Picture 151">
          <a:extLst>
            <a:ext uri="{FF2B5EF4-FFF2-40B4-BE49-F238E27FC236}">
              <a16:creationId xmlns:a16="http://schemas.microsoft.com/office/drawing/2014/main" id="{00000000-0008-0000-1A00-0000F20F0000}"/>
            </a:ext>
          </a:extLst>
        </xdr:cNvPr>
        <xdr:cNvPicPr/>
      </xdr:nvPicPr>
      <xdr:blipFill>
        <a:blip xmlns:r="http://schemas.openxmlformats.org/officeDocument/2006/relationships" r:embed="rId6"/>
        <a:stretch/>
      </xdr:blipFill>
      <xdr:spPr>
        <a:xfrm>
          <a:off x="6777720" y="161640"/>
          <a:ext cx="109620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  <xdr:twoCellAnchor editAs="absolute">
    <xdr:from>
      <xdr:col>9</xdr:col>
      <xdr:colOff>0</xdr:colOff>
      <xdr:row>1</xdr:row>
      <xdr:rowOff>0</xdr:rowOff>
    </xdr:from>
    <xdr:to>
      <xdr:col>11</xdr:col>
      <xdr:colOff>647640</xdr:colOff>
      <xdr:row>1</xdr:row>
      <xdr:rowOff>228600</xdr:rowOff>
    </xdr:to>
    <xdr:pic>
      <xdr:nvPicPr>
        <xdr:cNvPr id="4083" name="Picture 152">
          <a:extLst>
            <a:ext uri="{FF2B5EF4-FFF2-40B4-BE49-F238E27FC236}">
              <a16:creationId xmlns:a16="http://schemas.microsoft.com/office/drawing/2014/main" id="{00000000-0008-0000-1A00-0000F30F0000}"/>
            </a:ext>
          </a:extLst>
        </xdr:cNvPr>
        <xdr:cNvPicPr/>
      </xdr:nvPicPr>
      <xdr:blipFill>
        <a:blip xmlns:r="http://schemas.openxmlformats.org/officeDocument/2006/relationships" r:embed="rId7"/>
        <a:stretch/>
      </xdr:blipFill>
      <xdr:spPr>
        <a:xfrm>
          <a:off x="6777720" y="161640"/>
          <a:ext cx="2153880" cy="22860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58320</xdr:colOff>
      <xdr:row>0</xdr:row>
      <xdr:rowOff>2520</xdr:rowOff>
    </xdr:from>
    <xdr:to>
      <xdr:col>15</xdr:col>
      <xdr:colOff>290541</xdr:colOff>
      <xdr:row>17</xdr:row>
      <xdr:rowOff>74428</xdr:rowOff>
    </xdr:to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714240</xdr:colOff>
      <xdr:row>22</xdr:row>
      <xdr:rowOff>114480</xdr:rowOff>
    </xdr:from>
    <xdr:to>
      <xdr:col>4</xdr:col>
      <xdr:colOff>898560</xdr:colOff>
      <xdr:row>24</xdr:row>
      <xdr:rowOff>64440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623120" y="325764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181080</xdr:colOff>
      <xdr:row>4</xdr:row>
      <xdr:rowOff>9360</xdr:rowOff>
    </xdr:from>
    <xdr:to>
      <xdr:col>19</xdr:col>
      <xdr:colOff>257040</xdr:colOff>
      <xdr:row>22</xdr:row>
      <xdr:rowOff>9000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13680</xdr:colOff>
      <xdr:row>0</xdr:row>
      <xdr:rowOff>13680</xdr:rowOff>
    </xdr:from>
    <xdr:to>
      <xdr:col>31</xdr:col>
      <xdr:colOff>734400</xdr:colOff>
      <xdr:row>20</xdr:row>
      <xdr:rowOff>27000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447408</xdr:colOff>
      <xdr:row>4</xdr:row>
      <xdr:rowOff>109904</xdr:rowOff>
    </xdr:from>
    <xdr:to>
      <xdr:col>25</xdr:col>
      <xdr:colOff>427983</xdr:colOff>
      <xdr:row>49</xdr:row>
      <xdr:rowOff>18490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109331</xdr:rowOff>
    </xdr:from>
    <xdr:to>
      <xdr:col>12</xdr:col>
      <xdr:colOff>729155</xdr:colOff>
      <xdr:row>24</xdr:row>
      <xdr:rowOff>111959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FB9BBAC-1544-4C92-01C7-952417594A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273240</xdr:colOff>
      <xdr:row>0</xdr:row>
      <xdr:rowOff>33120</xdr:rowOff>
    </xdr:from>
    <xdr:to>
      <xdr:col>21</xdr:col>
      <xdr:colOff>663480</xdr:colOff>
      <xdr:row>18</xdr:row>
      <xdr:rowOff>61200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285840</xdr:colOff>
      <xdr:row>18</xdr:row>
      <xdr:rowOff>117360</xdr:rowOff>
    </xdr:from>
    <xdr:to>
      <xdr:col>21</xdr:col>
      <xdr:colOff>676080</xdr:colOff>
      <xdr:row>36</xdr:row>
      <xdr:rowOff>101520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419040</xdr:colOff>
      <xdr:row>1</xdr:row>
      <xdr:rowOff>0</xdr:rowOff>
    </xdr:from>
    <xdr:to>
      <xdr:col>10</xdr:col>
      <xdr:colOff>151920</xdr:colOff>
      <xdr:row>14</xdr:row>
      <xdr:rowOff>66240</xdr:rowOff>
    </xdr:to>
    <xdr:graphicFrame macro="">
      <xdr:nvGraphicFramePr>
        <xdr:cNvPr id="14" name="Chart 1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11022</xdr:colOff>
      <xdr:row>20</xdr:row>
      <xdr:rowOff>63395</xdr:rowOff>
    </xdr:from>
    <xdr:to>
      <xdr:col>10</xdr:col>
      <xdr:colOff>505902</xdr:colOff>
      <xdr:row>34</xdr:row>
      <xdr:rowOff>129635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</xdr:col>
      <xdr:colOff>727180</xdr:colOff>
      <xdr:row>37</xdr:row>
      <xdr:rowOff>130100</xdr:rowOff>
    </xdr:from>
    <xdr:to>
      <xdr:col>10</xdr:col>
      <xdr:colOff>460060</xdr:colOff>
      <xdr:row>52</xdr:row>
      <xdr:rowOff>37590</xdr:rowOff>
    </xdr:to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</xdr:col>
      <xdr:colOff>57225</xdr:colOff>
      <xdr:row>55</xdr:row>
      <xdr:rowOff>12820</xdr:rowOff>
    </xdr:from>
    <xdr:to>
      <xdr:col>10</xdr:col>
      <xdr:colOff>552105</xdr:colOff>
      <xdr:row>89</xdr:row>
      <xdr:rowOff>79060</xdr:rowOff>
    </xdr:to>
    <xdr:graphicFrame macro="">
      <xdr:nvGraphicFramePr>
        <xdr:cNvPr id="17" name="Chart 1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295200</xdr:colOff>
      <xdr:row>5</xdr:row>
      <xdr:rowOff>93960</xdr:rowOff>
    </xdr:from>
    <xdr:to>
      <xdr:col>16</xdr:col>
      <xdr:colOff>352080</xdr:colOff>
      <xdr:row>27</xdr:row>
      <xdr:rowOff>82800</xdr:rowOff>
    </xdr:to>
    <xdr:graphicFrame macro="">
      <xdr:nvGraphicFramePr>
        <xdr:cNvPr id="18" name="Gráfico 1">
          <a:extLst>
            <a:ext uri="{FF2B5EF4-FFF2-40B4-BE49-F238E27FC236}">
              <a16:creationId xmlns:a16="http://schemas.microsoft.com/office/drawing/2014/main" id="{00000000-0008-0000-15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iko\Downloads\QA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axis"/>
    </sheetNames>
    <sheetDataSet>
      <sheetData sheetId="0">
        <row r="12">
          <cell r="H12">
            <v>54.681337897164966</v>
          </cell>
          <cell r="I12">
            <v>25.144318773718283</v>
          </cell>
          <cell r="K12">
            <v>45.983364234805826</v>
          </cell>
        </row>
        <row r="13">
          <cell r="H13">
            <v>69.507305936073067</v>
          </cell>
          <cell r="I13">
            <v>37.713698630136982</v>
          </cell>
          <cell r="K13">
            <v>54.258610835561448</v>
          </cell>
        </row>
        <row r="17">
          <cell r="H17">
            <v>33.922118748227284</v>
          </cell>
          <cell r="I17">
            <v>8.8187435000472725</v>
          </cell>
          <cell r="K17">
            <v>25.997030331450411</v>
          </cell>
        </row>
        <row r="18">
          <cell r="H18">
            <v>33.193196019439945</v>
          </cell>
          <cell r="I18">
            <v>10.205669983800046</v>
          </cell>
          <cell r="K18">
            <v>30.746270946078795</v>
          </cell>
        </row>
        <row r="19">
          <cell r="H19">
            <v>9.6744518589132511</v>
          </cell>
          <cell r="I19">
            <v>-18.553956148713059</v>
          </cell>
          <cell r="K19">
            <v>-191.78302212149578</v>
          </cell>
        </row>
        <row r="20">
          <cell r="H20">
            <v>28.696153846153848</v>
          </cell>
          <cell r="I20">
            <v>7.0361888111888105</v>
          </cell>
          <cell r="K20">
            <v>24.519623253037</v>
          </cell>
        </row>
        <row r="21">
          <cell r="H21">
            <v>17.028855721393036</v>
          </cell>
          <cell r="I21">
            <v>5.7527363184079601</v>
          </cell>
          <cell r="K21">
            <v>33.782283510576136</v>
          </cell>
        </row>
        <row r="22">
          <cell r="H22">
            <v>27.556362217017952</v>
          </cell>
          <cell r="I22">
            <v>5.3298204527712727</v>
          </cell>
          <cell r="K22">
            <v>19.341524148930446</v>
          </cell>
        </row>
        <row r="23">
          <cell r="H23">
            <v>31.065658362989325</v>
          </cell>
          <cell r="I23">
            <v>8.453113879003558</v>
          </cell>
          <cell r="K23">
            <v>27.210477177829066</v>
          </cell>
        </row>
        <row r="24">
          <cell r="H24">
            <v>32.902721088435371</v>
          </cell>
          <cell r="I24">
            <v>11.059183673469388</v>
          </cell>
          <cell r="K24">
            <v>33.611760084355033</v>
          </cell>
        </row>
        <row r="25">
          <cell r="H25">
            <v>28.198350137488543</v>
          </cell>
          <cell r="I25">
            <v>5.3058661778185146</v>
          </cell>
          <cell r="K25">
            <v>18.81622914797623</v>
          </cell>
        </row>
        <row r="26">
          <cell r="H26">
            <v>42.852380952380955</v>
          </cell>
          <cell r="I26">
            <v>14.195238095238095</v>
          </cell>
          <cell r="K26">
            <v>33.125902878097563</v>
          </cell>
        </row>
        <row r="27">
          <cell r="H27">
            <v>54.803529411764707</v>
          </cell>
          <cell r="I27">
            <v>21.47529411764706</v>
          </cell>
          <cell r="K27">
            <v>39.185969130369443</v>
          </cell>
        </row>
        <row r="28">
          <cell r="H28">
            <v>30.986718750000001</v>
          </cell>
          <cell r="I28">
            <v>7.125</v>
          </cell>
          <cell r="K28">
            <v>22.993722108766356</v>
          </cell>
        </row>
        <row r="29">
          <cell r="H29">
            <v>53.773232724384435</v>
          </cell>
          <cell r="I29">
            <v>20.62922954725973</v>
          </cell>
          <cell r="K29">
            <v>38.363379886411472</v>
          </cell>
        </row>
        <row r="30">
          <cell r="H30">
            <v>23.203703703703702</v>
          </cell>
          <cell r="I30">
            <v>4.7555555555555555</v>
          </cell>
          <cell r="K30">
            <v>20.494812450119714</v>
          </cell>
        </row>
        <row r="31">
          <cell r="H31">
            <v>33.539974538510506</v>
          </cell>
          <cell r="I31">
            <v>9.2457352005092286</v>
          </cell>
          <cell r="K31">
            <v>27.566315501800105</v>
          </cell>
        </row>
        <row r="32">
          <cell r="H32">
            <v>56.316483516483515</v>
          </cell>
          <cell r="I32">
            <v>19.126373626373628</v>
          </cell>
          <cell r="K32">
            <v>33.962300967842644</v>
          </cell>
        </row>
        <row r="33">
          <cell r="H33">
            <v>39.857894736842105</v>
          </cell>
          <cell r="I33">
            <v>6.852631578947368</v>
          </cell>
          <cell r="K33">
            <v>17.192658127558431</v>
          </cell>
        </row>
        <row r="34">
          <cell r="H34">
            <v>59.881818181818183</v>
          </cell>
          <cell r="I34">
            <v>19.285858585858584</v>
          </cell>
          <cell r="K34">
            <v>32.206534757012975</v>
          </cell>
        </row>
        <row r="35">
          <cell r="H35">
            <v>40.336111111111109</v>
          </cell>
          <cell r="I35">
            <v>11.774999999999999</v>
          </cell>
          <cell r="K35">
            <v>29.1922043936368</v>
          </cell>
        </row>
        <row r="36">
          <cell r="H36">
            <v>37.950917431192657</v>
          </cell>
          <cell r="I36">
            <v>11.674770642201834</v>
          </cell>
          <cell r="K36">
            <v>30.762815321576642</v>
          </cell>
        </row>
        <row r="37">
          <cell r="H37">
            <v>29.870750237416907</v>
          </cell>
          <cell r="I37">
            <v>8.0285849952516628</v>
          </cell>
          <cell r="K37">
            <v>26.877748069396802</v>
          </cell>
        </row>
        <row r="38">
          <cell r="H38">
            <v>29.221751412429377</v>
          </cell>
          <cell r="I38">
            <v>7.8750470809792841</v>
          </cell>
          <cell r="K38">
            <v>26.949264504487086</v>
          </cell>
        </row>
        <row r="39">
          <cell r="H39">
            <v>40.865618279569894</v>
          </cell>
          <cell r="I39">
            <v>12.105026881720429</v>
          </cell>
          <cell r="K39">
            <v>29.621543466949436</v>
          </cell>
        </row>
        <row r="40">
          <cell r="H40">
            <v>509.21484464902187</v>
          </cell>
          <cell r="I40">
            <v>378.59815880322208</v>
          </cell>
          <cell r="K40">
            <v>74.349395502044374</v>
          </cell>
        </row>
        <row r="41">
          <cell r="H41">
            <v>509.21484464902187</v>
          </cell>
          <cell r="I41">
            <v>378.59815880322208</v>
          </cell>
          <cell r="K41">
            <v>74.349395502044374</v>
          </cell>
        </row>
        <row r="42">
          <cell r="H42">
            <v>63.221150362318838</v>
          </cell>
          <cell r="I42">
            <v>32.553668478260867</v>
          </cell>
          <cell r="K42">
            <v>51.491737008416663</v>
          </cell>
        </row>
        <row r="43">
          <cell r="H43">
            <v>63.105873821609862</v>
          </cell>
          <cell r="I43">
            <v>42.005511240029008</v>
          </cell>
          <cell r="K43">
            <v>66.563552164370336</v>
          </cell>
        </row>
        <row r="44">
          <cell r="H44">
            <v>39.567467248908301</v>
          </cell>
          <cell r="I44">
            <v>7.5058951965065495</v>
          </cell>
          <cell r="K44">
            <v>18.969865190736069</v>
          </cell>
        </row>
        <row r="45">
          <cell r="H45">
            <v>67.527399922269723</v>
          </cell>
          <cell r="I45">
            <v>31.909094442285273</v>
          </cell>
          <cell r="K45">
            <v>47.253551120012894</v>
          </cell>
        </row>
        <row r="46">
          <cell r="H46">
            <v>48.6</v>
          </cell>
          <cell r="I46">
            <v>48.6</v>
          </cell>
          <cell r="K46">
            <v>100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Date="0" createdVersion="3" recordCount="214" xr:uid="{00000000-000A-0000-FFFF-FFFF01000000}">
  <cacheSource type="worksheet">
    <worksheetSource ref="A5:H219" sheet="Datos mina"/>
  </cacheSource>
  <cacheFields count="8">
    <cacheField name="Sección" numFmtId="0">
      <sharedItems count="5">
        <s v="A"/>
        <s v="B"/>
        <s v="C"/>
        <s v="ección"/>
        <s v="Sección"/>
      </sharedItems>
    </cacheField>
    <cacheField name="Número" numFmtId="0">
      <sharedItems containsMixedTypes="1" containsNumber="1" containsInteger="1" minValue="1" maxValue="2521" count="212">
        <n v="1"/>
        <n v="2"/>
        <n v="3"/>
        <n v="4"/>
        <n v="8"/>
        <n v="12"/>
        <n v="16"/>
        <n v="17"/>
        <n v="18"/>
        <n v="29"/>
        <n v="30"/>
        <n v="35"/>
        <n v="39"/>
        <n v="45"/>
        <n v="48"/>
        <n v="49"/>
        <n v="50"/>
        <n v="51"/>
        <n v="54"/>
        <n v="55"/>
        <n v="57"/>
        <n v="63"/>
        <n v="64"/>
        <n v="73"/>
        <n v="74"/>
        <n v="75"/>
        <n v="82"/>
        <n v="85"/>
        <n v="90"/>
        <n v="91"/>
        <n v="92"/>
        <n v="96"/>
        <n v="100"/>
        <n v="102"/>
        <n v="105"/>
        <n v="112"/>
        <n v="117"/>
        <n v="122"/>
        <n v="125"/>
        <n v="135"/>
        <n v="140"/>
        <n v="143"/>
        <n v="149"/>
        <n v="151"/>
        <n v="152"/>
        <n v="157"/>
        <n v="159"/>
        <n v="161"/>
        <n v="162"/>
        <n v="164"/>
        <n v="165"/>
        <n v="167"/>
        <n v="170"/>
        <n v="171"/>
        <n v="174"/>
        <n v="178"/>
        <n v="180"/>
        <n v="184"/>
        <n v="186"/>
        <n v="187"/>
        <n v="188"/>
        <n v="192"/>
        <n v="199"/>
        <n v="203"/>
        <n v="205"/>
        <n v="206"/>
        <n v="208"/>
        <n v="210"/>
        <n v="211"/>
        <n v="213"/>
        <n v="221"/>
        <n v="231"/>
        <n v="241"/>
        <n v="245"/>
        <n v="247"/>
        <n v="253"/>
        <n v="254"/>
        <n v="256"/>
        <n v="261"/>
        <n v="267"/>
        <n v="269"/>
        <n v="304"/>
        <n v="305"/>
        <n v="309"/>
        <n v="310"/>
        <n v="315"/>
        <n v="335"/>
        <n v="337"/>
        <n v="339"/>
        <n v="341"/>
        <n v="342"/>
        <n v="347"/>
        <n v="353"/>
        <n v="360"/>
        <n v="365"/>
        <n v="369"/>
        <n v="371"/>
        <n v="374"/>
        <n v="378"/>
        <n v="379"/>
        <n v="382"/>
        <n v="384"/>
        <n v="385"/>
        <n v="394"/>
        <n v="396"/>
        <n v="397"/>
        <n v="405"/>
        <n v="406"/>
        <n v="414"/>
        <n v="420"/>
        <n v="423"/>
        <n v="424"/>
        <n v="427"/>
        <n v="428"/>
        <n v="430"/>
        <n v="435"/>
        <n v="436"/>
        <n v="437"/>
        <n v="438"/>
        <n v="439"/>
        <n v="441"/>
        <n v="442"/>
        <n v="444"/>
        <n v="445"/>
        <n v="446"/>
        <n v="448"/>
        <n v="449"/>
        <n v="450"/>
        <n v="451"/>
        <n v="452"/>
        <n v="455"/>
        <n v="458"/>
        <n v="459"/>
        <n v="460"/>
        <n v="461"/>
        <n v="462"/>
        <n v="468"/>
        <n v="469"/>
        <n v="471"/>
        <n v="475"/>
        <n v="476"/>
        <n v="477"/>
        <n v="480"/>
        <n v="481"/>
        <n v="483"/>
        <n v="485"/>
        <n v="486"/>
        <n v="488"/>
        <n v="489"/>
        <n v="490"/>
        <n v="491"/>
        <n v="492"/>
        <n v="493"/>
        <n v="494"/>
        <n v="495"/>
        <n v="496"/>
        <n v="497"/>
        <n v="498"/>
        <n v="501"/>
        <n v="502"/>
        <n v="504"/>
        <n v="505"/>
        <n v="506"/>
        <n v="507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4"/>
        <n v="525"/>
        <n v="530"/>
        <n v="531"/>
        <n v="533"/>
        <n v="536"/>
        <n v="537"/>
        <n v="611"/>
        <n v="688"/>
        <n v="840"/>
        <n v="934"/>
        <n v="947"/>
        <n v="1001"/>
        <n v="1002"/>
        <n v="1003"/>
        <n v="1004"/>
        <n v="1017"/>
        <n v="1020"/>
        <n v="1021"/>
        <n v="1022"/>
        <n v="1023"/>
        <n v="1024"/>
        <n v="1025"/>
        <n v="1026"/>
        <n v="2169"/>
        <n v="2225"/>
        <n v="2242"/>
        <n v="2243"/>
        <n v="2244"/>
        <n v="2249"/>
        <n v="2250"/>
        <n v="2255"/>
        <n v="2521"/>
        <s v="Número"/>
      </sharedItems>
    </cacheField>
    <cacheField name="Nombre" numFmtId="0">
      <sharedItems count="209">
        <s v="ALPUTZER VELL"/>
        <s v="ALZAMORA"/>
        <s v="ANDREU COVES"/>
        <s v="ANDREU VIDAL"/>
        <s v="ARENAS D'ALT"/>
        <s v="BINIFALDO"/>
        <s v="CA NA COLOMA"/>
        <s v="CA NA MARCA"/>
        <s v="CA NA SIONA"/>
        <s v="CA'N GAYA"/>
        <s v="CALA TARIDA"/>
        <s v="CALMO"/>
        <s v="CAMP DES POU"/>
        <s v="CAMPASSOS"/>
        <s v="CAN ALOU"/>
        <s v="CAN BANYETA"/>
        <s v="CAN BON JESUS"/>
        <s v="CAN CANONGE"/>
        <s v="CAN CARABASSO"/>
        <s v="CAN CASETES"/>
        <s v="CAN CENTES"/>
        <s v="CAN CORPET"/>
        <s v="CAN FRET"/>
        <s v="CAN GALLEGO"/>
        <s v="CAN GALLET II"/>
        <s v="CAN GUIDES"/>
        <s v="CAN GUSTINET"/>
        <s v="CAN MARCH"/>
        <s v="CAN MOREY"/>
        <s v="CAN NEGRET"/>
        <s v="CAN NUU II"/>
        <s v="CAN ORVAI II"/>
        <s v="CAN PICO"/>
        <s v="CAN REFILA"/>
        <s v="CAN ROMAGUERA"/>
        <s v="CAN ROSSELLO"/>
        <s v="CAN SET"/>
        <s v="CAN SEU"/>
        <s v="CAN TOMEU"/>
        <s v="CAN VICENT GERONI"/>
        <s v="CAN VICENT POU"/>
        <s v="CAN XORRET"/>
        <s v="CAN XOT"/>
        <s v="CAN XUMEU"/>
        <s v="CANAL D'EN CAPITA"/>
        <s v="CARBONELL"/>
        <s v="CARROSSA II"/>
        <s v="CAS BERRIS"/>
        <s v="CAS CIREROL"/>
        <s v="CAS SABONERS"/>
        <s v="CAS SORDAI"/>
        <s v="CASTOR"/>
        <s v="CASTOR POU MORE"/>
        <s v="CATALINA II"/>
        <s v="CERAMICA INSULAR"/>
        <s v="CIRER III"/>
        <s v="CLOT DELS PORCS"/>
        <s v="COLL DE SA GRAVA SANT MIQUEL"/>
        <s v="COMUNES III"/>
        <s v="CONSTANCIA"/>
        <s v="CURNIOLA VILA"/>
        <s v="DEL MALLORQUÍN"/>
        <s v="EL PUENTE"/>
        <s v="ELS ALJUBS"/>
        <s v="ES BESSONS"/>
        <s v="ES CAMP ROIG"/>
        <s v="ES CLOT DEN DALMAU"/>
        <s v="ES MOLI D'ES PONT"/>
        <s v="ES PUIG"/>
        <s v="ES TURÓ"/>
        <s v="ES VILAFRANQUER"/>
        <s v="FIGUERAL"/>
        <s v="FONT DE SA SENYORA"/>
        <s v="FONT DES TEIX"/>
        <s v="FONT MAJOR"/>
        <s v="FRANCISCA"/>
        <s v="FRANCISCA II"/>
        <s v="GARONDA"/>
        <s v="GASPAR"/>
        <s v="GRIÑAN"/>
        <s v="HERRAEZ"/>
        <s v="ISABEL"/>
        <s v="JOFRE"/>
        <s v="JUANA"/>
        <s v="L'ESTORET"/>
        <s v="LA AMISTAD"/>
        <s v="LA FLAMENCA"/>
        <s v="LA FLAMENCA I"/>
        <s v="LA SUERTE III"/>
        <s v="LAS COMUNAS II"/>
        <s v="LAS CUARTERADAS"/>
        <s v="LLIMPET"/>
        <s v="LLUM DE SAL"/>
        <s v="LORETO"/>
        <s v="LOS CUATRO"/>
        <s v="LOSAS MONTE TORO"/>
        <s v="MAGDALENA"/>
        <s v="MARIA"/>
        <s v="MARISOL"/>
        <s v="MARTA"/>
        <s v="MATAS E HIJOS"/>
        <s v="MAYOL II"/>
        <s v="MILAN"/>
        <s v="MONTISION II"/>
        <s v="MONTISION III"/>
        <s v="MORNETA II"/>
        <s v="Nombre"/>
        <s v="PEDRERA D'EN NICOLAU"/>
        <s v="PEDRO JAIME"/>
        <s v="PELUSA"/>
        <s v="PISA II"/>
        <s v="POU MORE"/>
        <s v="RAFAL AMAGAT"/>
        <s v="RIERA ROIG"/>
        <s v="ROSSELLO"/>
        <s v="S'ARENET"/>
        <s v="S'ARGENTERA"/>
        <s v="S'ESPARTA"/>
        <s v="S'ESTREMERA VELLA"/>
        <s v="S'OLIVERA"/>
        <s v="SA BASTIDA"/>
        <s v="SA CABANA"/>
        <s v="SA CARBONA MOREY"/>
        <s v="SA COMERMA"/>
        <s v="SA COMUNA"/>
        <s v="SA COVA"/>
        <s v="SA CREU"/>
        <s v="SA FONT DE S'ARITJA"/>
        <s v="SA GARRIGUETA"/>
        <s v="SA MANIGA"/>
        <s v="SA MOLETA"/>
        <s v="SA MURTERA"/>
        <s v="SA PEDRERA"/>
        <s v="SA PLANA"/>
        <s v="SA PORRASA II"/>
        <s v="SA PUNTA"/>
        <s v="SA PUNTA-CAN CANONGE"/>
        <s v="SA TAULERA"/>
        <s v="SA TAULERA DE PETRA"/>
        <s v="SA TAULERA I"/>
        <s v="SA TAULERA IX"/>
        <s v="SA TEULERA"/>
        <s v="SA TORRE"/>
        <s v="SACO"/>
        <s v="SALAS"/>
        <s v="SALINAS DE CAMPOS"/>
        <s v="SALINAS DE IBIZA"/>
        <s v="SALINAS DE S'AVALL"/>
        <s v="SAN ESTEBAN"/>
        <s v="SAN FRANCISCO"/>
        <s v="SAN ISIDRO"/>
        <s v="SANTA BARBARA"/>
        <s v="SANTA BÀRBARA"/>
        <s v="SANTA BARBARA II"/>
        <s v="SANTA LUCIA"/>
        <s v="SAYMA"/>
        <s v="SBERT BAUZA"/>
        <s v="SEGUI"/>
        <s v="SES ARENETES"/>
        <s v="SES PLANES"/>
        <s v="SES PRADERES"/>
        <s v="SES ROQUES"/>
        <s v="SES ROTES VELLES"/>
        <s v="SES VINYES"/>
        <s v="SINIA DEN ROBADONES"/>
        <s v="SON ALZINA"/>
        <s v="SON AMAT"/>
        <s v="SON ANGEL"/>
        <s v="SON AUBA"/>
        <s v="SON BLAI"/>
        <s v="SON BOSCH"/>
        <s v="SON BUGADELLAS"/>
        <s v="SON CANAVES"/>
        <s v="SON CARDAX"/>
        <s v="SON CERDA II"/>
        <s v="SON CHIBETLI"/>
        <s v="SON COCO"/>
        <s v="SON CORB"/>
        <s v="SON FERRAGUT"/>
        <s v="SON GARCIAS"/>
        <s v="SON GRAU"/>
        <s v="SON JAUMELL"/>
        <s v="SON MACIA"/>
        <s v="SON MONJO"/>
        <s v="SON MOREY"/>
        <s v="SON ODRE"/>
        <s v="SON PLANAS"/>
        <s v="SON RAFALO"/>
        <s v="SON RAMONET"/>
        <s v="SON SALA"/>
        <s v="SON SALORD"/>
        <s v="SON SERVERA"/>
        <s v="SON SIMONET"/>
        <s v="SON SINTES"/>
        <s v="SON SIVINETA"/>
        <s v="SON SUAU"/>
        <s v="SON SUAU II"/>
        <s v="SON SUNYER"/>
        <s v="SON SUREDA POBRE"/>
        <s v="SON SUREDA POBRE II"/>
        <s v="SON TAFONA"/>
        <s v="SON TERRASSA"/>
        <s v="SON TEY"/>
        <s v="SON TONI AMER"/>
        <s v="TOPERA"/>
        <s v="TORRENT CAÑELL"/>
        <s v="VANRELL"/>
        <s v="VERNISSA VELL"/>
        <s v="VIRGINIA"/>
      </sharedItems>
    </cacheField>
    <cacheField name="Población" numFmtId="0">
      <sharedItems count="45">
        <s v="Alaior"/>
        <s v="Alaró"/>
        <s v="Alcúdia"/>
        <s v="Artà"/>
        <s v="Binissalem"/>
        <s v="Bunyola"/>
        <s v="Calvià"/>
        <s v="Campos"/>
        <s v="Capdepera"/>
        <s v="Ciutadella de Menorca"/>
        <s v="Deià"/>
        <s v="Eivissa"/>
        <s v="Es Castell"/>
        <s v="Escorca"/>
        <s v="Esporles"/>
        <s v="Felanitx"/>
        <s v="Llucmajor"/>
        <s v="Manacor"/>
        <s v="Mancor de la Vall"/>
        <s v="Maria de la Salut"/>
        <s v="Marratxí"/>
        <s v="Mercadal (ES)"/>
        <s v="Montuïri"/>
        <s v="Muro"/>
        <s v="Palma"/>
        <s v="Petra"/>
        <s v="Población"/>
        <s v="Porreres"/>
        <s v="Sa Pobla"/>
        <s v="Sant Antoni de Portmany"/>
        <s v="Sant Joan de Labritja"/>
        <s v="Sant Josep"/>
        <s v="Sant Llorenç des Cardassar"/>
        <s v="Sant Lluís"/>
        <s v="Santa Eugènia"/>
        <s v="Santa Eulàlia del Riu"/>
        <s v="Santa Margalida"/>
        <s v="Santanyí"/>
        <s v="Selva"/>
        <s v="Ses Salines"/>
        <s v="Sineu"/>
        <s v="Sóller"/>
        <s v="Son Servera"/>
        <s v="Valldemossa"/>
        <s v="Vilafranca de Bonany"/>
      </sharedItems>
    </cacheField>
    <cacheField name="Recurso" numFmtId="0">
      <sharedItems containsBlank="1" count="13">
        <s v="Aguas minero-medicinales"/>
        <s v="Aguas naturales"/>
        <s v="Arcilla"/>
        <s v="Arena"/>
        <s v="Calcárea"/>
        <s v="Calcarenitas"/>
        <s v="Calcarenitas (Marés)"/>
        <s v="Lignitos"/>
        <s v="Margas"/>
        <s v="Recurso"/>
        <s v="Salinas"/>
        <s v="Yeso"/>
        <m/>
      </sharedItems>
    </cacheField>
    <cacheField name="Estado" numFmtId="0">
      <sharedItems count="6">
        <s v="Activa"/>
        <s v="Caducada"/>
        <s v="EnRestauracion"/>
        <s v="Estado"/>
        <s v="Inactiva"/>
        <s v="Paralitzada"/>
      </sharedItems>
    </cacheField>
    <cacheField name="Más información" numFmtId="0">
      <sharedItems containsBlank="1" count="2">
        <s v="Más información"/>
        <m/>
      </sharedItems>
    </cacheField>
    <cacheField name="Isla" numFmtId="0">
      <sharedItems containsBlank="1" count="4">
        <s v="Eivissa"/>
        <s v="Mallorca"/>
        <s v="Menorca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4">
  <r>
    <x v="0"/>
    <x v="0"/>
    <x v="170"/>
    <x v="23"/>
    <x v="3"/>
    <x v="1"/>
    <x v="1"/>
    <x v="1"/>
  </r>
  <r>
    <x v="0"/>
    <x v="32"/>
    <x v="82"/>
    <x v="25"/>
    <x v="6"/>
    <x v="4"/>
    <x v="1"/>
    <x v="1"/>
  </r>
  <r>
    <x v="0"/>
    <x v="33"/>
    <x v="6"/>
    <x v="4"/>
    <x v="12"/>
    <x v="5"/>
    <x v="1"/>
    <x v="1"/>
  </r>
  <r>
    <x v="0"/>
    <x v="35"/>
    <x v="97"/>
    <x v="27"/>
    <x v="8"/>
    <x v="0"/>
    <x v="1"/>
    <x v="1"/>
  </r>
  <r>
    <x v="0"/>
    <x v="36"/>
    <x v="122"/>
    <x v="3"/>
    <x v="4"/>
    <x v="0"/>
    <x v="1"/>
    <x v="1"/>
  </r>
  <r>
    <x v="0"/>
    <x v="5"/>
    <x v="168"/>
    <x v="23"/>
    <x v="6"/>
    <x v="0"/>
    <x v="1"/>
    <x v="1"/>
  </r>
  <r>
    <x v="0"/>
    <x v="38"/>
    <x v="30"/>
    <x v="24"/>
    <x v="6"/>
    <x v="2"/>
    <x v="1"/>
    <x v="1"/>
  </r>
  <r>
    <x v="0"/>
    <x v="40"/>
    <x v="62"/>
    <x v="42"/>
    <x v="4"/>
    <x v="0"/>
    <x v="1"/>
    <x v="1"/>
  </r>
  <r>
    <x v="0"/>
    <x v="41"/>
    <x v="135"/>
    <x v="32"/>
    <x v="12"/>
    <x v="4"/>
    <x v="1"/>
    <x v="1"/>
  </r>
  <r>
    <x v="0"/>
    <x v="42"/>
    <x v="34"/>
    <x v="16"/>
    <x v="6"/>
    <x v="0"/>
    <x v="1"/>
    <x v="1"/>
  </r>
  <r>
    <x v="0"/>
    <x v="43"/>
    <x v="35"/>
    <x v="24"/>
    <x v="12"/>
    <x v="5"/>
    <x v="1"/>
    <x v="1"/>
  </r>
  <r>
    <x v="0"/>
    <x v="44"/>
    <x v="49"/>
    <x v="40"/>
    <x v="4"/>
    <x v="0"/>
    <x v="1"/>
    <x v="1"/>
  </r>
  <r>
    <x v="0"/>
    <x v="46"/>
    <x v="8"/>
    <x v="2"/>
    <x v="4"/>
    <x v="2"/>
    <x v="1"/>
    <x v="1"/>
  </r>
  <r>
    <x v="0"/>
    <x v="6"/>
    <x v="151"/>
    <x v="17"/>
    <x v="6"/>
    <x v="2"/>
    <x v="1"/>
    <x v="1"/>
  </r>
  <r>
    <x v="0"/>
    <x v="47"/>
    <x v="195"/>
    <x v="15"/>
    <x v="8"/>
    <x v="4"/>
    <x v="1"/>
    <x v="1"/>
  </r>
  <r>
    <x v="0"/>
    <x v="48"/>
    <x v="88"/>
    <x v="24"/>
    <x v="5"/>
    <x v="0"/>
    <x v="1"/>
    <x v="1"/>
  </r>
  <r>
    <x v="0"/>
    <x v="49"/>
    <x v="197"/>
    <x v="24"/>
    <x v="6"/>
    <x v="4"/>
    <x v="1"/>
    <x v="1"/>
  </r>
  <r>
    <x v="0"/>
    <x v="50"/>
    <x v="137"/>
    <x v="36"/>
    <x v="6"/>
    <x v="0"/>
    <x v="1"/>
    <x v="1"/>
  </r>
  <r>
    <x v="0"/>
    <x v="51"/>
    <x v="137"/>
    <x v="24"/>
    <x v="4"/>
    <x v="1"/>
    <x v="1"/>
    <x v="1"/>
  </r>
  <r>
    <x v="0"/>
    <x v="7"/>
    <x v="152"/>
    <x v="23"/>
    <x v="6"/>
    <x v="5"/>
    <x v="1"/>
    <x v="1"/>
  </r>
  <r>
    <x v="0"/>
    <x v="52"/>
    <x v="202"/>
    <x v="40"/>
    <x v="4"/>
    <x v="0"/>
    <x v="1"/>
    <x v="1"/>
  </r>
  <r>
    <x v="0"/>
    <x v="53"/>
    <x v="203"/>
    <x v="7"/>
    <x v="6"/>
    <x v="1"/>
    <x v="1"/>
    <x v="1"/>
  </r>
  <r>
    <x v="0"/>
    <x v="54"/>
    <x v="142"/>
    <x v="17"/>
    <x v="4"/>
    <x v="0"/>
    <x v="1"/>
    <x v="1"/>
  </r>
  <r>
    <x v="0"/>
    <x v="55"/>
    <x v="207"/>
    <x v="36"/>
    <x v="6"/>
    <x v="5"/>
    <x v="1"/>
    <x v="1"/>
  </r>
  <r>
    <x v="0"/>
    <x v="56"/>
    <x v="163"/>
    <x v="6"/>
    <x v="11"/>
    <x v="2"/>
    <x v="1"/>
    <x v="1"/>
  </r>
  <r>
    <x v="0"/>
    <x v="62"/>
    <x v="104"/>
    <x v="27"/>
    <x v="4"/>
    <x v="0"/>
    <x v="1"/>
    <x v="1"/>
  </r>
  <r>
    <x v="0"/>
    <x v="1"/>
    <x v="14"/>
    <x v="15"/>
    <x v="4"/>
    <x v="2"/>
    <x v="1"/>
    <x v="1"/>
  </r>
  <r>
    <x v="0"/>
    <x v="67"/>
    <x v="192"/>
    <x v="14"/>
    <x v="4"/>
    <x v="1"/>
    <x v="1"/>
    <x v="1"/>
  </r>
  <r>
    <x v="0"/>
    <x v="70"/>
    <x v="103"/>
    <x v="27"/>
    <x v="4"/>
    <x v="1"/>
    <x v="1"/>
    <x v="1"/>
  </r>
  <r>
    <x v="0"/>
    <x v="71"/>
    <x v="51"/>
    <x v="25"/>
    <x v="2"/>
    <x v="1"/>
    <x v="1"/>
    <x v="1"/>
  </r>
  <r>
    <x v="0"/>
    <x v="72"/>
    <x v="143"/>
    <x v="36"/>
    <x v="6"/>
    <x v="1"/>
    <x v="1"/>
    <x v="1"/>
  </r>
  <r>
    <x v="0"/>
    <x v="73"/>
    <x v="20"/>
    <x v="15"/>
    <x v="4"/>
    <x v="0"/>
    <x v="1"/>
    <x v="1"/>
  </r>
  <r>
    <x v="0"/>
    <x v="74"/>
    <x v="108"/>
    <x v="15"/>
    <x v="6"/>
    <x v="2"/>
    <x v="1"/>
    <x v="1"/>
  </r>
  <r>
    <x v="0"/>
    <x v="75"/>
    <x v="25"/>
    <x v="20"/>
    <x v="2"/>
    <x v="1"/>
    <x v="1"/>
    <x v="1"/>
  </r>
  <r>
    <x v="0"/>
    <x v="76"/>
    <x v="45"/>
    <x v="25"/>
    <x v="12"/>
    <x v="5"/>
    <x v="1"/>
    <x v="1"/>
  </r>
  <r>
    <x v="0"/>
    <x v="77"/>
    <x v="66"/>
    <x v="6"/>
    <x v="11"/>
    <x v="2"/>
    <x v="1"/>
    <x v="1"/>
  </r>
  <r>
    <x v="0"/>
    <x v="78"/>
    <x v="178"/>
    <x v="28"/>
    <x v="4"/>
    <x v="5"/>
    <x v="1"/>
    <x v="1"/>
  </r>
  <r>
    <x v="0"/>
    <x v="80"/>
    <x v="124"/>
    <x v="19"/>
    <x v="4"/>
    <x v="0"/>
    <x v="1"/>
    <x v="1"/>
  </r>
  <r>
    <x v="0"/>
    <x v="9"/>
    <x v="16"/>
    <x v="25"/>
    <x v="6"/>
    <x v="2"/>
    <x v="1"/>
    <x v="1"/>
  </r>
  <r>
    <x v="0"/>
    <x v="2"/>
    <x v="166"/>
    <x v="27"/>
    <x v="4"/>
    <x v="0"/>
    <x v="1"/>
    <x v="1"/>
  </r>
  <r>
    <x v="0"/>
    <x v="10"/>
    <x v="171"/>
    <x v="6"/>
    <x v="4"/>
    <x v="0"/>
    <x v="1"/>
    <x v="1"/>
  </r>
  <r>
    <x v="0"/>
    <x v="81"/>
    <x v="37"/>
    <x v="24"/>
    <x v="6"/>
    <x v="0"/>
    <x v="1"/>
    <x v="1"/>
  </r>
  <r>
    <x v="0"/>
    <x v="84"/>
    <x v="102"/>
    <x v="16"/>
    <x v="6"/>
    <x v="4"/>
    <x v="1"/>
    <x v="1"/>
  </r>
  <r>
    <x v="0"/>
    <x v="85"/>
    <x v="140"/>
    <x v="25"/>
    <x v="2"/>
    <x v="2"/>
    <x v="1"/>
    <x v="1"/>
  </r>
  <r>
    <x v="0"/>
    <x v="88"/>
    <x v="169"/>
    <x v="23"/>
    <x v="6"/>
    <x v="2"/>
    <x v="1"/>
    <x v="1"/>
  </r>
  <r>
    <x v="0"/>
    <x v="90"/>
    <x v="184"/>
    <x v="23"/>
    <x v="6"/>
    <x v="2"/>
    <x v="1"/>
    <x v="1"/>
  </r>
  <r>
    <x v="0"/>
    <x v="91"/>
    <x v="182"/>
    <x v="17"/>
    <x v="4"/>
    <x v="0"/>
    <x v="1"/>
    <x v="1"/>
  </r>
  <r>
    <x v="0"/>
    <x v="11"/>
    <x v="12"/>
    <x v="38"/>
    <x v="2"/>
    <x v="5"/>
    <x v="1"/>
    <x v="1"/>
  </r>
  <r>
    <x v="0"/>
    <x v="92"/>
    <x v="75"/>
    <x v="38"/>
    <x v="4"/>
    <x v="0"/>
    <x v="1"/>
    <x v="1"/>
  </r>
  <r>
    <x v="0"/>
    <x v="93"/>
    <x v="7"/>
    <x v="4"/>
    <x v="4"/>
    <x v="0"/>
    <x v="1"/>
    <x v="1"/>
  </r>
  <r>
    <x v="0"/>
    <x v="95"/>
    <x v="198"/>
    <x v="17"/>
    <x v="6"/>
    <x v="5"/>
    <x v="1"/>
    <x v="1"/>
  </r>
  <r>
    <x v="0"/>
    <x v="96"/>
    <x v="69"/>
    <x v="7"/>
    <x v="6"/>
    <x v="1"/>
    <x v="1"/>
    <x v="1"/>
  </r>
  <r>
    <x v="0"/>
    <x v="98"/>
    <x v="19"/>
    <x v="16"/>
    <x v="6"/>
    <x v="0"/>
    <x v="1"/>
    <x v="1"/>
  </r>
  <r>
    <x v="0"/>
    <x v="99"/>
    <x v="46"/>
    <x v="3"/>
    <x v="4"/>
    <x v="0"/>
    <x v="1"/>
    <x v="1"/>
  </r>
  <r>
    <x v="0"/>
    <x v="100"/>
    <x v="181"/>
    <x v="8"/>
    <x v="3"/>
    <x v="4"/>
    <x v="1"/>
    <x v="1"/>
  </r>
  <r>
    <x v="0"/>
    <x v="102"/>
    <x v="78"/>
    <x v="24"/>
    <x v="6"/>
    <x v="0"/>
    <x v="1"/>
    <x v="1"/>
  </r>
  <r>
    <x v="0"/>
    <x v="103"/>
    <x v="144"/>
    <x v="23"/>
    <x v="6"/>
    <x v="1"/>
    <x v="1"/>
    <x v="1"/>
  </r>
  <r>
    <x v="0"/>
    <x v="3"/>
    <x v="85"/>
    <x v="24"/>
    <x v="6"/>
    <x v="1"/>
    <x v="1"/>
    <x v="1"/>
  </r>
  <r>
    <x v="0"/>
    <x v="106"/>
    <x v="24"/>
    <x v="15"/>
    <x v="4"/>
    <x v="0"/>
    <x v="1"/>
    <x v="1"/>
  </r>
  <r>
    <x v="0"/>
    <x v="107"/>
    <x v="100"/>
    <x v="16"/>
    <x v="6"/>
    <x v="2"/>
    <x v="1"/>
    <x v="1"/>
  </r>
  <r>
    <x v="0"/>
    <x v="108"/>
    <x v="133"/>
    <x v="17"/>
    <x v="4"/>
    <x v="0"/>
    <x v="1"/>
    <x v="1"/>
  </r>
  <r>
    <x v="0"/>
    <x v="109"/>
    <x v="200"/>
    <x v="18"/>
    <x v="4"/>
    <x v="0"/>
    <x v="1"/>
    <x v="1"/>
  </r>
  <r>
    <x v="0"/>
    <x v="111"/>
    <x v="65"/>
    <x v="15"/>
    <x v="6"/>
    <x v="0"/>
    <x v="1"/>
    <x v="1"/>
  </r>
  <r>
    <x v="0"/>
    <x v="112"/>
    <x v="196"/>
    <x v="17"/>
    <x v="4"/>
    <x v="4"/>
    <x v="1"/>
    <x v="1"/>
  </r>
  <r>
    <x v="0"/>
    <x v="114"/>
    <x v="15"/>
    <x v="7"/>
    <x v="6"/>
    <x v="0"/>
    <x v="1"/>
    <x v="1"/>
  </r>
  <r>
    <x v="0"/>
    <x v="115"/>
    <x v="71"/>
    <x v="7"/>
    <x v="6"/>
    <x v="4"/>
    <x v="1"/>
    <x v="1"/>
  </r>
  <r>
    <x v="0"/>
    <x v="116"/>
    <x v="162"/>
    <x v="34"/>
    <x v="6"/>
    <x v="1"/>
    <x v="1"/>
    <x v="1"/>
  </r>
  <r>
    <x v="0"/>
    <x v="117"/>
    <x v="42"/>
    <x v="15"/>
    <x v="4"/>
    <x v="0"/>
    <x v="1"/>
    <x v="1"/>
  </r>
  <r>
    <x v="0"/>
    <x v="118"/>
    <x v="101"/>
    <x v="25"/>
    <x v="6"/>
    <x v="1"/>
    <x v="1"/>
    <x v="1"/>
  </r>
  <r>
    <x v="0"/>
    <x v="120"/>
    <x v="123"/>
    <x v="15"/>
    <x v="6"/>
    <x v="4"/>
    <x v="1"/>
    <x v="1"/>
  </r>
  <r>
    <x v="0"/>
    <x v="122"/>
    <x v="188"/>
    <x v="15"/>
    <x v="4"/>
    <x v="1"/>
    <x v="1"/>
    <x v="1"/>
  </r>
  <r>
    <x v="0"/>
    <x v="123"/>
    <x v="17"/>
    <x v="32"/>
    <x v="4"/>
    <x v="4"/>
    <x v="1"/>
    <x v="1"/>
  </r>
  <r>
    <x v="0"/>
    <x v="124"/>
    <x v="179"/>
    <x v="16"/>
    <x v="6"/>
    <x v="0"/>
    <x v="1"/>
    <x v="1"/>
  </r>
  <r>
    <x v="0"/>
    <x v="125"/>
    <x v="1"/>
    <x v="25"/>
    <x v="6"/>
    <x v="4"/>
    <x v="1"/>
    <x v="1"/>
  </r>
  <r>
    <x v="0"/>
    <x v="126"/>
    <x v="206"/>
    <x v="25"/>
    <x v="6"/>
    <x v="4"/>
    <x v="1"/>
    <x v="1"/>
  </r>
  <r>
    <x v="0"/>
    <x v="13"/>
    <x v="53"/>
    <x v="7"/>
    <x v="6"/>
    <x v="4"/>
    <x v="1"/>
    <x v="1"/>
  </r>
  <r>
    <x v="0"/>
    <x v="127"/>
    <x v="189"/>
    <x v="7"/>
    <x v="4"/>
    <x v="5"/>
    <x v="1"/>
    <x v="1"/>
  </r>
  <r>
    <x v="0"/>
    <x v="128"/>
    <x v="172"/>
    <x v="16"/>
    <x v="6"/>
    <x v="0"/>
    <x v="1"/>
    <x v="1"/>
  </r>
  <r>
    <x v="0"/>
    <x v="130"/>
    <x v="36"/>
    <x v="16"/>
    <x v="6"/>
    <x v="4"/>
    <x v="1"/>
    <x v="1"/>
  </r>
  <r>
    <x v="0"/>
    <x v="131"/>
    <x v="105"/>
    <x v="4"/>
    <x v="4"/>
    <x v="1"/>
    <x v="1"/>
    <x v="1"/>
  </r>
  <r>
    <x v="0"/>
    <x v="132"/>
    <x v="86"/>
    <x v="4"/>
    <x v="4"/>
    <x v="0"/>
    <x v="1"/>
    <x v="1"/>
  </r>
  <r>
    <x v="0"/>
    <x v="133"/>
    <x v="185"/>
    <x v="38"/>
    <x v="4"/>
    <x v="0"/>
    <x v="1"/>
    <x v="1"/>
  </r>
  <r>
    <x v="0"/>
    <x v="134"/>
    <x v="160"/>
    <x v="16"/>
    <x v="6"/>
    <x v="0"/>
    <x v="1"/>
    <x v="1"/>
  </r>
  <r>
    <x v="0"/>
    <x v="135"/>
    <x v="64"/>
    <x v="44"/>
    <x v="12"/>
    <x v="1"/>
    <x v="1"/>
    <x v="1"/>
  </r>
  <r>
    <x v="0"/>
    <x v="137"/>
    <x v="183"/>
    <x v="16"/>
    <x v="6"/>
    <x v="1"/>
    <x v="1"/>
    <x v="1"/>
  </r>
  <r>
    <x v="0"/>
    <x v="138"/>
    <x v="150"/>
    <x v="15"/>
    <x v="6"/>
    <x v="0"/>
    <x v="1"/>
    <x v="1"/>
  </r>
  <r>
    <x v="0"/>
    <x v="139"/>
    <x v="125"/>
    <x v="16"/>
    <x v="6"/>
    <x v="4"/>
    <x v="1"/>
    <x v="1"/>
  </r>
  <r>
    <x v="0"/>
    <x v="140"/>
    <x v="131"/>
    <x v="17"/>
    <x v="6"/>
    <x v="1"/>
    <x v="1"/>
    <x v="1"/>
  </r>
  <r>
    <x v="0"/>
    <x v="141"/>
    <x v="121"/>
    <x v="16"/>
    <x v="6"/>
    <x v="0"/>
    <x v="1"/>
    <x v="1"/>
  </r>
  <r>
    <x v="0"/>
    <x v="14"/>
    <x v="54"/>
    <x v="38"/>
    <x v="2"/>
    <x v="5"/>
    <x v="1"/>
    <x v="1"/>
  </r>
  <r>
    <x v="0"/>
    <x v="142"/>
    <x v="114"/>
    <x v="25"/>
    <x v="2"/>
    <x v="0"/>
    <x v="1"/>
    <x v="1"/>
  </r>
  <r>
    <x v="0"/>
    <x v="143"/>
    <x v="79"/>
    <x v="15"/>
    <x v="4"/>
    <x v="1"/>
    <x v="1"/>
    <x v="1"/>
  </r>
  <r>
    <x v="0"/>
    <x v="145"/>
    <x v="33"/>
    <x v="25"/>
    <x v="6"/>
    <x v="1"/>
    <x v="1"/>
    <x v="1"/>
  </r>
  <r>
    <x v="0"/>
    <x v="148"/>
    <x v="41"/>
    <x v="15"/>
    <x v="5"/>
    <x v="2"/>
    <x v="1"/>
    <x v="1"/>
  </r>
  <r>
    <x v="0"/>
    <x v="15"/>
    <x v="48"/>
    <x v="15"/>
    <x v="4"/>
    <x v="0"/>
    <x v="1"/>
    <x v="1"/>
  </r>
  <r>
    <x v="0"/>
    <x v="149"/>
    <x v="201"/>
    <x v="15"/>
    <x v="2"/>
    <x v="2"/>
    <x v="1"/>
    <x v="1"/>
  </r>
  <r>
    <x v="0"/>
    <x v="150"/>
    <x v="87"/>
    <x v="4"/>
    <x v="4"/>
    <x v="2"/>
    <x v="1"/>
    <x v="1"/>
  </r>
  <r>
    <x v="0"/>
    <x v="151"/>
    <x v="50"/>
    <x v="44"/>
    <x v="2"/>
    <x v="5"/>
    <x v="1"/>
    <x v="1"/>
  </r>
  <r>
    <x v="0"/>
    <x v="152"/>
    <x v="110"/>
    <x v="37"/>
    <x v="6"/>
    <x v="0"/>
    <x v="1"/>
    <x v="1"/>
  </r>
  <r>
    <x v="0"/>
    <x v="153"/>
    <x v="90"/>
    <x v="18"/>
    <x v="4"/>
    <x v="2"/>
    <x v="1"/>
    <x v="1"/>
  </r>
  <r>
    <x v="0"/>
    <x v="154"/>
    <x v="11"/>
    <x v="15"/>
    <x v="4"/>
    <x v="1"/>
    <x v="1"/>
    <x v="1"/>
  </r>
  <r>
    <x v="0"/>
    <x v="155"/>
    <x v="134"/>
    <x v="25"/>
    <x v="6"/>
    <x v="0"/>
    <x v="1"/>
    <x v="1"/>
  </r>
  <r>
    <x v="0"/>
    <x v="156"/>
    <x v="111"/>
    <x v="44"/>
    <x v="2"/>
    <x v="2"/>
    <x v="1"/>
    <x v="1"/>
  </r>
  <r>
    <x v="0"/>
    <x v="16"/>
    <x v="55"/>
    <x v="25"/>
    <x v="6"/>
    <x v="1"/>
    <x v="1"/>
    <x v="1"/>
  </r>
  <r>
    <x v="0"/>
    <x v="158"/>
    <x v="52"/>
    <x v="44"/>
    <x v="2"/>
    <x v="1"/>
    <x v="1"/>
    <x v="1"/>
  </r>
  <r>
    <x v="0"/>
    <x v="159"/>
    <x v="156"/>
    <x v="17"/>
    <x v="6"/>
    <x v="2"/>
    <x v="1"/>
    <x v="1"/>
  </r>
  <r>
    <x v="0"/>
    <x v="163"/>
    <x v="21"/>
    <x v="40"/>
    <x v="4"/>
    <x v="5"/>
    <x v="1"/>
    <x v="1"/>
  </r>
  <r>
    <x v="0"/>
    <x v="164"/>
    <x v="177"/>
    <x v="40"/>
    <x v="4"/>
    <x v="0"/>
    <x v="1"/>
    <x v="1"/>
  </r>
  <r>
    <x v="0"/>
    <x v="17"/>
    <x v="28"/>
    <x v="24"/>
    <x v="6"/>
    <x v="0"/>
    <x v="1"/>
    <x v="1"/>
  </r>
  <r>
    <x v="0"/>
    <x v="165"/>
    <x v="107"/>
    <x v="17"/>
    <x v="6"/>
    <x v="0"/>
    <x v="1"/>
    <x v="1"/>
  </r>
  <r>
    <x v="0"/>
    <x v="166"/>
    <x v="67"/>
    <x v="37"/>
    <x v="5"/>
    <x v="1"/>
    <x v="1"/>
    <x v="1"/>
  </r>
  <r>
    <x v="0"/>
    <x v="167"/>
    <x v="9"/>
    <x v="15"/>
    <x v="6"/>
    <x v="0"/>
    <x v="1"/>
    <x v="1"/>
  </r>
  <r>
    <x v="0"/>
    <x v="168"/>
    <x v="32"/>
    <x v="15"/>
    <x v="6"/>
    <x v="5"/>
    <x v="1"/>
    <x v="1"/>
  </r>
  <r>
    <x v="0"/>
    <x v="169"/>
    <x v="77"/>
    <x v="16"/>
    <x v="6"/>
    <x v="1"/>
    <x v="1"/>
    <x v="1"/>
  </r>
  <r>
    <x v="0"/>
    <x v="171"/>
    <x v="138"/>
    <x v="25"/>
    <x v="2"/>
    <x v="2"/>
    <x v="1"/>
    <x v="1"/>
  </r>
  <r>
    <x v="0"/>
    <x v="172"/>
    <x v="155"/>
    <x v="15"/>
    <x v="6"/>
    <x v="0"/>
    <x v="1"/>
    <x v="1"/>
  </r>
  <r>
    <x v="0"/>
    <x v="173"/>
    <x v="83"/>
    <x v="27"/>
    <x v="8"/>
    <x v="0"/>
    <x v="1"/>
    <x v="1"/>
  </r>
  <r>
    <x v="0"/>
    <x v="174"/>
    <x v="187"/>
    <x v="16"/>
    <x v="6"/>
    <x v="1"/>
    <x v="1"/>
    <x v="1"/>
  </r>
  <r>
    <x v="0"/>
    <x v="175"/>
    <x v="161"/>
    <x v="17"/>
    <x v="4"/>
    <x v="0"/>
    <x v="1"/>
    <x v="1"/>
  </r>
  <r>
    <x v="0"/>
    <x v="176"/>
    <x v="38"/>
    <x v="16"/>
    <x v="6"/>
    <x v="1"/>
    <x v="1"/>
    <x v="1"/>
  </r>
  <r>
    <x v="0"/>
    <x v="177"/>
    <x v="129"/>
    <x v="16"/>
    <x v="6"/>
    <x v="0"/>
    <x v="1"/>
    <x v="1"/>
  </r>
  <r>
    <x v="0"/>
    <x v="178"/>
    <x v="98"/>
    <x v="25"/>
    <x v="6"/>
    <x v="2"/>
    <x v="1"/>
    <x v="1"/>
  </r>
  <r>
    <x v="0"/>
    <x v="179"/>
    <x v="56"/>
    <x v="24"/>
    <x v="6"/>
    <x v="0"/>
    <x v="1"/>
    <x v="1"/>
  </r>
  <r>
    <x v="0"/>
    <x v="180"/>
    <x v="199"/>
    <x v="17"/>
    <x v="6"/>
    <x v="1"/>
    <x v="1"/>
    <x v="1"/>
  </r>
  <r>
    <x v="0"/>
    <x v="181"/>
    <x v="99"/>
    <x v="38"/>
    <x v="4"/>
    <x v="0"/>
    <x v="1"/>
    <x v="1"/>
  </r>
  <r>
    <x v="0"/>
    <x v="182"/>
    <x v="13"/>
    <x v="38"/>
    <x v="4"/>
    <x v="4"/>
    <x v="1"/>
    <x v="1"/>
  </r>
  <r>
    <x v="0"/>
    <x v="183"/>
    <x v="22"/>
    <x v="24"/>
    <x v="6"/>
    <x v="4"/>
    <x v="1"/>
    <x v="1"/>
  </r>
  <r>
    <x v="0"/>
    <x v="18"/>
    <x v="57"/>
    <x v="22"/>
    <x v="4"/>
    <x v="0"/>
    <x v="1"/>
    <x v="1"/>
  </r>
  <r>
    <x v="0"/>
    <x v="19"/>
    <x v="58"/>
    <x v="25"/>
    <x v="5"/>
    <x v="2"/>
    <x v="1"/>
    <x v="1"/>
  </r>
  <r>
    <x v="0"/>
    <x v="20"/>
    <x v="59"/>
    <x v="25"/>
    <x v="5"/>
    <x v="2"/>
    <x v="1"/>
    <x v="1"/>
  </r>
  <r>
    <x v="0"/>
    <x v="185"/>
    <x v="173"/>
    <x v="40"/>
    <x v="4"/>
    <x v="4"/>
    <x v="1"/>
    <x v="1"/>
  </r>
  <r>
    <x v="0"/>
    <x v="21"/>
    <x v="126"/>
    <x v="37"/>
    <x v="4"/>
    <x v="2"/>
    <x v="1"/>
    <x v="1"/>
  </r>
  <r>
    <x v="0"/>
    <x v="22"/>
    <x v="175"/>
    <x v="25"/>
    <x v="4"/>
    <x v="0"/>
    <x v="1"/>
    <x v="1"/>
  </r>
  <r>
    <x v="0"/>
    <x v="186"/>
    <x v="96"/>
    <x v="24"/>
    <x v="6"/>
    <x v="1"/>
    <x v="1"/>
    <x v="1"/>
  </r>
  <r>
    <x v="0"/>
    <x v="23"/>
    <x v="141"/>
    <x v="25"/>
    <x v="2"/>
    <x v="4"/>
    <x v="1"/>
    <x v="1"/>
  </r>
  <r>
    <x v="0"/>
    <x v="24"/>
    <x v="89"/>
    <x v="25"/>
    <x v="5"/>
    <x v="2"/>
    <x v="1"/>
    <x v="1"/>
  </r>
  <r>
    <x v="0"/>
    <x v="25"/>
    <x v="149"/>
    <x v="24"/>
    <x v="6"/>
    <x v="2"/>
    <x v="1"/>
    <x v="1"/>
  </r>
  <r>
    <x v="0"/>
    <x v="4"/>
    <x v="68"/>
    <x v="41"/>
    <x v="5"/>
    <x v="2"/>
    <x v="1"/>
    <x v="1"/>
  </r>
  <r>
    <x v="0"/>
    <x v="26"/>
    <x v="128"/>
    <x v="24"/>
    <x v="4"/>
    <x v="5"/>
    <x v="1"/>
    <x v="1"/>
  </r>
  <r>
    <x v="0"/>
    <x v="187"/>
    <x v="118"/>
    <x v="5"/>
    <x v="4"/>
    <x v="1"/>
    <x v="1"/>
    <x v="1"/>
  </r>
  <r>
    <x v="0"/>
    <x v="27"/>
    <x v="180"/>
    <x v="7"/>
    <x v="6"/>
    <x v="0"/>
    <x v="1"/>
    <x v="1"/>
  </r>
  <r>
    <x v="0"/>
    <x v="28"/>
    <x v="80"/>
    <x v="17"/>
    <x v="4"/>
    <x v="0"/>
    <x v="1"/>
    <x v="1"/>
  </r>
  <r>
    <x v="0"/>
    <x v="29"/>
    <x v="70"/>
    <x v="25"/>
    <x v="6"/>
    <x v="0"/>
    <x v="1"/>
    <x v="1"/>
  </r>
  <r>
    <x v="0"/>
    <x v="30"/>
    <x v="139"/>
    <x v="25"/>
    <x v="2"/>
    <x v="2"/>
    <x v="1"/>
    <x v="1"/>
  </r>
  <r>
    <x v="0"/>
    <x v="189"/>
    <x v="205"/>
    <x v="7"/>
    <x v="6"/>
    <x v="1"/>
    <x v="1"/>
    <x v="1"/>
  </r>
  <r>
    <x v="0"/>
    <x v="31"/>
    <x v="81"/>
    <x v="25"/>
    <x v="5"/>
    <x v="2"/>
    <x v="1"/>
    <x v="1"/>
  </r>
  <r>
    <x v="4"/>
    <x v="211"/>
    <x v="106"/>
    <x v="26"/>
    <x v="9"/>
    <x v="3"/>
    <x v="0"/>
    <x v="1"/>
  </r>
  <r>
    <x v="1"/>
    <x v="191"/>
    <x v="92"/>
    <x v="39"/>
    <x v="10"/>
    <x v="0"/>
    <x v="1"/>
    <x v="1"/>
  </r>
  <r>
    <x v="1"/>
    <x v="192"/>
    <x v="147"/>
    <x v="39"/>
    <x v="10"/>
    <x v="0"/>
    <x v="1"/>
    <x v="1"/>
  </r>
  <r>
    <x v="1"/>
    <x v="193"/>
    <x v="145"/>
    <x v="7"/>
    <x v="10"/>
    <x v="0"/>
    <x v="1"/>
    <x v="1"/>
  </r>
  <r>
    <x v="1"/>
    <x v="195"/>
    <x v="120"/>
    <x v="1"/>
    <x v="0"/>
    <x v="0"/>
    <x v="1"/>
    <x v="1"/>
  </r>
  <r>
    <x v="1"/>
    <x v="196"/>
    <x v="73"/>
    <x v="5"/>
    <x v="1"/>
    <x v="0"/>
    <x v="1"/>
    <x v="1"/>
  </r>
  <r>
    <x v="1"/>
    <x v="197"/>
    <x v="127"/>
    <x v="5"/>
    <x v="1"/>
    <x v="0"/>
    <x v="1"/>
    <x v="1"/>
  </r>
  <r>
    <x v="1"/>
    <x v="198"/>
    <x v="5"/>
    <x v="13"/>
    <x v="0"/>
    <x v="4"/>
    <x v="1"/>
    <x v="1"/>
  </r>
  <r>
    <x v="1"/>
    <x v="199"/>
    <x v="176"/>
    <x v="1"/>
    <x v="12"/>
    <x v="0"/>
    <x v="1"/>
    <x v="1"/>
  </r>
  <r>
    <x v="1"/>
    <x v="200"/>
    <x v="72"/>
    <x v="10"/>
    <x v="1"/>
    <x v="0"/>
    <x v="1"/>
    <x v="1"/>
  </r>
  <r>
    <x v="1"/>
    <x v="201"/>
    <x v="74"/>
    <x v="13"/>
    <x v="1"/>
    <x v="0"/>
    <x v="1"/>
    <x v="1"/>
  </r>
  <r>
    <x v="4"/>
    <x v="211"/>
    <x v="106"/>
    <x v="26"/>
    <x v="9"/>
    <x v="3"/>
    <x v="0"/>
    <x v="1"/>
  </r>
  <r>
    <x v="2"/>
    <x v="202"/>
    <x v="29"/>
    <x v="1"/>
    <x v="4"/>
    <x v="0"/>
    <x v="1"/>
    <x v="1"/>
  </r>
  <r>
    <x v="2"/>
    <x v="203"/>
    <x v="154"/>
    <x v="4"/>
    <x v="4"/>
    <x v="4"/>
    <x v="1"/>
    <x v="1"/>
  </r>
  <r>
    <x v="2"/>
    <x v="204"/>
    <x v="132"/>
    <x v="37"/>
    <x v="6"/>
    <x v="0"/>
    <x v="1"/>
    <x v="1"/>
  </r>
  <r>
    <x v="2"/>
    <x v="205"/>
    <x v="84"/>
    <x v="15"/>
    <x v="2"/>
    <x v="5"/>
    <x v="1"/>
    <x v="1"/>
  </r>
  <r>
    <x v="2"/>
    <x v="206"/>
    <x v="174"/>
    <x v="15"/>
    <x v="2"/>
    <x v="5"/>
    <x v="1"/>
    <x v="1"/>
  </r>
  <r>
    <x v="2"/>
    <x v="207"/>
    <x v="204"/>
    <x v="7"/>
    <x v="12"/>
    <x v="4"/>
    <x v="1"/>
    <x v="1"/>
  </r>
  <r>
    <x v="2"/>
    <x v="208"/>
    <x v="109"/>
    <x v="43"/>
    <x v="12"/>
    <x v="0"/>
    <x v="1"/>
    <x v="1"/>
  </r>
  <r>
    <x v="2"/>
    <x v="209"/>
    <x v="136"/>
    <x v="32"/>
    <x v="4"/>
    <x v="0"/>
    <x v="1"/>
    <x v="1"/>
  </r>
  <r>
    <x v="2"/>
    <x v="210"/>
    <x v="149"/>
    <x v="40"/>
    <x v="7"/>
    <x v="1"/>
    <x v="1"/>
    <x v="1"/>
  </r>
  <r>
    <x v="3"/>
    <x v="211"/>
    <x v="106"/>
    <x v="26"/>
    <x v="9"/>
    <x v="3"/>
    <x v="0"/>
    <x v="3"/>
  </r>
  <r>
    <x v="0"/>
    <x v="34"/>
    <x v="91"/>
    <x v="0"/>
    <x v="4"/>
    <x v="0"/>
    <x v="1"/>
    <x v="2"/>
  </r>
  <r>
    <x v="0"/>
    <x v="37"/>
    <x v="130"/>
    <x v="0"/>
    <x v="6"/>
    <x v="1"/>
    <x v="1"/>
    <x v="2"/>
  </r>
  <r>
    <x v="0"/>
    <x v="39"/>
    <x v="186"/>
    <x v="9"/>
    <x v="4"/>
    <x v="5"/>
    <x v="1"/>
    <x v="2"/>
  </r>
  <r>
    <x v="0"/>
    <x v="45"/>
    <x v="157"/>
    <x v="0"/>
    <x v="4"/>
    <x v="0"/>
    <x v="1"/>
    <x v="2"/>
  </r>
  <r>
    <x v="0"/>
    <x v="8"/>
    <x v="153"/>
    <x v="0"/>
    <x v="4"/>
    <x v="2"/>
    <x v="1"/>
    <x v="2"/>
  </r>
  <r>
    <x v="0"/>
    <x v="63"/>
    <x v="190"/>
    <x v="9"/>
    <x v="6"/>
    <x v="0"/>
    <x v="1"/>
    <x v="2"/>
  </r>
  <r>
    <x v="0"/>
    <x v="64"/>
    <x v="3"/>
    <x v="33"/>
    <x v="6"/>
    <x v="5"/>
    <x v="1"/>
    <x v="2"/>
  </r>
  <r>
    <x v="0"/>
    <x v="65"/>
    <x v="148"/>
    <x v="9"/>
    <x v="6"/>
    <x v="0"/>
    <x v="1"/>
    <x v="2"/>
  </r>
  <r>
    <x v="0"/>
    <x v="66"/>
    <x v="94"/>
    <x v="9"/>
    <x v="6"/>
    <x v="1"/>
    <x v="1"/>
    <x v="2"/>
  </r>
  <r>
    <x v="0"/>
    <x v="68"/>
    <x v="93"/>
    <x v="0"/>
    <x v="4"/>
    <x v="0"/>
    <x v="1"/>
    <x v="2"/>
  </r>
  <r>
    <x v="0"/>
    <x v="79"/>
    <x v="193"/>
    <x v="9"/>
    <x v="4"/>
    <x v="0"/>
    <x v="1"/>
    <x v="2"/>
  </r>
  <r>
    <x v="0"/>
    <x v="82"/>
    <x v="194"/>
    <x v="9"/>
    <x v="3"/>
    <x v="1"/>
    <x v="1"/>
    <x v="2"/>
  </r>
  <r>
    <x v="0"/>
    <x v="83"/>
    <x v="4"/>
    <x v="9"/>
    <x v="3"/>
    <x v="1"/>
    <x v="1"/>
    <x v="2"/>
  </r>
  <r>
    <x v="0"/>
    <x v="87"/>
    <x v="165"/>
    <x v="9"/>
    <x v="4"/>
    <x v="2"/>
    <x v="1"/>
    <x v="2"/>
  </r>
  <r>
    <x v="0"/>
    <x v="89"/>
    <x v="0"/>
    <x v="9"/>
    <x v="4"/>
    <x v="0"/>
    <x v="1"/>
    <x v="2"/>
  </r>
  <r>
    <x v="0"/>
    <x v="94"/>
    <x v="60"/>
    <x v="9"/>
    <x v="3"/>
    <x v="1"/>
    <x v="1"/>
    <x v="2"/>
  </r>
  <r>
    <x v="0"/>
    <x v="97"/>
    <x v="95"/>
    <x v="21"/>
    <x v="4"/>
    <x v="1"/>
    <x v="1"/>
    <x v="2"/>
  </r>
  <r>
    <x v="0"/>
    <x v="12"/>
    <x v="61"/>
    <x v="33"/>
    <x v="6"/>
    <x v="4"/>
    <x v="1"/>
    <x v="2"/>
  </r>
  <r>
    <x v="0"/>
    <x v="105"/>
    <x v="119"/>
    <x v="0"/>
    <x v="4"/>
    <x v="0"/>
    <x v="1"/>
    <x v="2"/>
  </r>
  <r>
    <x v="0"/>
    <x v="144"/>
    <x v="158"/>
    <x v="9"/>
    <x v="3"/>
    <x v="0"/>
    <x v="1"/>
    <x v="2"/>
  </r>
  <r>
    <x v="0"/>
    <x v="146"/>
    <x v="112"/>
    <x v="9"/>
    <x v="6"/>
    <x v="5"/>
    <x v="1"/>
    <x v="2"/>
  </r>
  <r>
    <x v="0"/>
    <x v="161"/>
    <x v="191"/>
    <x v="21"/>
    <x v="6"/>
    <x v="0"/>
    <x v="1"/>
    <x v="2"/>
  </r>
  <r>
    <x v="0"/>
    <x v="162"/>
    <x v="167"/>
    <x v="9"/>
    <x v="3"/>
    <x v="1"/>
    <x v="1"/>
    <x v="2"/>
  </r>
  <r>
    <x v="0"/>
    <x v="170"/>
    <x v="63"/>
    <x v="9"/>
    <x v="4"/>
    <x v="0"/>
    <x v="1"/>
    <x v="2"/>
  </r>
  <r>
    <x v="0"/>
    <x v="184"/>
    <x v="164"/>
    <x v="12"/>
    <x v="6"/>
    <x v="4"/>
    <x v="1"/>
    <x v="2"/>
  </r>
  <r>
    <x v="0"/>
    <x v="194"/>
    <x v="2"/>
    <x v="35"/>
    <x v="3"/>
    <x v="4"/>
    <x v="1"/>
    <x v="0"/>
  </r>
  <r>
    <x v="0"/>
    <x v="57"/>
    <x v="44"/>
    <x v="11"/>
    <x v="4"/>
    <x v="0"/>
    <x v="1"/>
    <x v="0"/>
  </r>
  <r>
    <x v="0"/>
    <x v="58"/>
    <x v="113"/>
    <x v="35"/>
    <x v="4"/>
    <x v="2"/>
    <x v="1"/>
    <x v="0"/>
  </r>
  <r>
    <x v="0"/>
    <x v="59"/>
    <x v="43"/>
    <x v="31"/>
    <x v="4"/>
    <x v="0"/>
    <x v="1"/>
    <x v="0"/>
  </r>
  <r>
    <x v="0"/>
    <x v="60"/>
    <x v="31"/>
    <x v="31"/>
    <x v="4"/>
    <x v="0"/>
    <x v="1"/>
    <x v="0"/>
  </r>
  <r>
    <x v="0"/>
    <x v="61"/>
    <x v="18"/>
    <x v="30"/>
    <x v="4"/>
    <x v="2"/>
    <x v="1"/>
    <x v="0"/>
  </r>
  <r>
    <x v="0"/>
    <x v="69"/>
    <x v="151"/>
    <x v="35"/>
    <x v="4"/>
    <x v="2"/>
    <x v="1"/>
    <x v="0"/>
  </r>
  <r>
    <x v="0"/>
    <x v="86"/>
    <x v="159"/>
    <x v="35"/>
    <x v="4"/>
    <x v="0"/>
    <x v="1"/>
    <x v="0"/>
  </r>
  <r>
    <x v="0"/>
    <x v="101"/>
    <x v="23"/>
    <x v="31"/>
    <x v="3"/>
    <x v="2"/>
    <x v="1"/>
    <x v="0"/>
  </r>
  <r>
    <x v="0"/>
    <x v="104"/>
    <x v="39"/>
    <x v="31"/>
    <x v="12"/>
    <x v="1"/>
    <x v="1"/>
    <x v="0"/>
  </r>
  <r>
    <x v="0"/>
    <x v="110"/>
    <x v="10"/>
    <x v="31"/>
    <x v="3"/>
    <x v="5"/>
    <x v="1"/>
    <x v="0"/>
  </r>
  <r>
    <x v="0"/>
    <x v="113"/>
    <x v="208"/>
    <x v="30"/>
    <x v="4"/>
    <x v="1"/>
    <x v="1"/>
    <x v="0"/>
  </r>
  <r>
    <x v="0"/>
    <x v="119"/>
    <x v="40"/>
    <x v="31"/>
    <x v="12"/>
    <x v="1"/>
    <x v="1"/>
    <x v="0"/>
  </r>
  <r>
    <x v="0"/>
    <x v="121"/>
    <x v="47"/>
    <x v="31"/>
    <x v="3"/>
    <x v="0"/>
    <x v="1"/>
    <x v="0"/>
  </r>
  <r>
    <x v="0"/>
    <x v="129"/>
    <x v="115"/>
    <x v="31"/>
    <x v="3"/>
    <x v="1"/>
    <x v="1"/>
    <x v="0"/>
  </r>
  <r>
    <x v="0"/>
    <x v="136"/>
    <x v="27"/>
    <x v="31"/>
    <x v="12"/>
    <x v="1"/>
    <x v="1"/>
    <x v="0"/>
  </r>
  <r>
    <x v="0"/>
    <x v="147"/>
    <x v="26"/>
    <x v="31"/>
    <x v="12"/>
    <x v="1"/>
    <x v="1"/>
    <x v="0"/>
  </r>
  <r>
    <x v="0"/>
    <x v="157"/>
    <x v="117"/>
    <x v="29"/>
    <x v="4"/>
    <x v="0"/>
    <x v="1"/>
    <x v="0"/>
  </r>
  <r>
    <x v="0"/>
    <x v="160"/>
    <x v="76"/>
    <x v="35"/>
    <x v="2"/>
    <x v="2"/>
    <x v="1"/>
    <x v="0"/>
  </r>
  <r>
    <x v="0"/>
    <x v="188"/>
    <x v="116"/>
    <x v="35"/>
    <x v="4"/>
    <x v="2"/>
    <x v="1"/>
    <x v="0"/>
  </r>
  <r>
    <x v="1"/>
    <x v="190"/>
    <x v="146"/>
    <x v="31"/>
    <x v="10"/>
    <x v="0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900-000000000000}" name="TablaDinámica1" cacheId="0" applyNumberFormats="0" applyBorderFormats="0" applyFontFormats="0" applyPatternFormats="0" applyAlignmentFormats="0" applyWidthHeightFormats="0" dataCaption="Values" itemPrintTitles="1" indent="0" compact="0" outline="1" outlineData="1" compactData="0">
  <location ref="A3:K8" firstHeaderRow="1" firstDataRow="2" firstDataCol="1" rowPageCount="1" colPageCount="1"/>
  <pivotFields count="8">
    <pivotField compact="0" showAll="0"/>
    <pivotField dataField="1" compact="0" showAll="0"/>
    <pivotField compact="0" showAll="0"/>
    <pivotField compact="0" showAll="0"/>
    <pivotField axis="axisCol" compact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t="default"/>
      </items>
    </pivotField>
    <pivotField axis="axisPage" compact="0" showAll="0">
      <items count="7">
        <item x="0"/>
        <item h="1" x="1"/>
        <item h="1" x="2"/>
        <item h="1" x="3"/>
        <item h="1" x="4"/>
        <item h="1" x="5"/>
        <item t="default"/>
      </items>
    </pivotField>
    <pivotField compact="0" showAll="0"/>
    <pivotField axis="axisRow" compact="0" showAll="0">
      <items count="5">
        <item x="0"/>
        <item x="1"/>
        <item x="2"/>
        <item x="3"/>
        <item t="default"/>
      </items>
    </pivotField>
  </pivotFields>
  <rowFields count="1">
    <field x="7"/>
  </rowFields>
  <colFields count="1">
    <field x="4"/>
  </colFields>
  <pageFields count="1">
    <pageField fld="5" hier="-1"/>
  </pageFields>
  <dataFields count="1">
    <dataField name="Cuenta de Número" fld="1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https://ibestat.caib.es/ibestat/estadistiques/a9f2f290-bc16-4c4e-b1eb-65f9d93a64ad/36f66d6a-c94b-4064-859a-f9e7b5b5c6a6/es/I203014_2603.px" TargetMode="External"/><Relationship Id="rId1" Type="http://schemas.openxmlformats.org/officeDocument/2006/relationships/hyperlink" Target="https://ibestat.caib.es/ibestat/estadistiques/a9f2f290-bc16-4c4e-b1eb-65f9d93a64ad/6524447d-2a2c-4577-afa1-7bdfad79409c/es/I203014_2601.px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es/jaxiT3/Datos.htm?t=26061" TargetMode="External"/><Relationship Id="rId2" Type="http://schemas.openxmlformats.org/officeDocument/2006/relationships/hyperlink" Target="https://www.ine.es/jaxiT3/Datos.htm?t=26061" TargetMode="External"/><Relationship Id="rId1" Type="http://schemas.openxmlformats.org/officeDocument/2006/relationships/hyperlink" Target="https://www.ine.es/dynt3/metadatos/es/RespuestaDatos.htm?oe=30050" TargetMode="Externa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s://www.ine.es/jaxiT3/Datos.htm?t=26061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hyperlink" Target="https://www.caib.es/siiweb/mines/MinasListReport.jsp?idi=es" TargetMode="External"/><Relationship Id="rId1" Type="http://schemas.openxmlformats.org/officeDocument/2006/relationships/hyperlink" Target="https://www.caib.es/siiweb/mines/MinasListReport.jsp?idi=es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hyperlink" Target="https://ideib.caib.es/viso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ibestat.caib.es/ibestat/estadistiques/a9f2f290-bc16-4c4e-b1eb-65f9d93a64ad/9121165d-5aba-45b1-9836-9dc7c6ace81e/es/I203014_2604.px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ibestat.caib.es/ibestat/estadistiques/c6d84018-046c-4e4e-b111-fb2f17416531/1f39cbcb-84a2-4152-828d-62c6cee17a3a/es/E58015_20010.p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30"/>
  <sheetViews>
    <sheetView tabSelected="1" zoomScale="85" zoomScaleNormal="85" workbookViewId="0">
      <selection activeCell="A30" sqref="A30"/>
    </sheetView>
  </sheetViews>
  <sheetFormatPr baseColWidth="10" defaultColWidth="10.7109375" defaultRowHeight="12.75" x14ac:dyDescent="0.2"/>
  <cols>
    <col min="1" max="1" width="17" customWidth="1"/>
    <col min="2" max="2" width="153.7109375" customWidth="1"/>
  </cols>
  <sheetData>
    <row r="2" spans="1:2" x14ac:dyDescent="0.2">
      <c r="B2" s="233" t="s">
        <v>1023</v>
      </c>
    </row>
    <row r="4" spans="1:2" ht="19.5" customHeight="1" x14ac:dyDescent="0.2">
      <c r="A4" s="286" t="s">
        <v>1021</v>
      </c>
      <c r="B4" s="287"/>
    </row>
    <row r="5" spans="1:2" ht="23.25" customHeight="1" x14ac:dyDescent="0.2">
      <c r="A5" s="234" t="s">
        <v>2</v>
      </c>
      <c r="B5" s="238" t="s">
        <v>939</v>
      </c>
    </row>
    <row r="6" spans="1:2" ht="23.25" customHeight="1" x14ac:dyDescent="0.2">
      <c r="A6" s="234" t="s">
        <v>4</v>
      </c>
      <c r="B6" s="238" t="s">
        <v>941</v>
      </c>
    </row>
    <row r="7" spans="1:2" ht="23.25" customHeight="1" x14ac:dyDescent="0.2">
      <c r="A7" s="234" t="s">
        <v>5</v>
      </c>
      <c r="B7" s="238" t="s">
        <v>942</v>
      </c>
    </row>
    <row r="8" spans="1:2" ht="23.25" customHeight="1" x14ac:dyDescent="0.2">
      <c r="A8" s="234" t="s">
        <v>6</v>
      </c>
      <c r="B8" s="238" t="s">
        <v>945</v>
      </c>
    </row>
    <row r="9" spans="1:2" ht="23.25" customHeight="1" x14ac:dyDescent="0.2">
      <c r="A9" s="234" t="s">
        <v>7</v>
      </c>
      <c r="B9" s="238" t="s">
        <v>969</v>
      </c>
    </row>
    <row r="10" spans="1:2" ht="23.25" customHeight="1" x14ac:dyDescent="0.2">
      <c r="A10" s="234" t="s">
        <v>8</v>
      </c>
      <c r="B10" s="238" t="s">
        <v>946</v>
      </c>
    </row>
    <row r="11" spans="1:2" ht="23.25" customHeight="1" x14ac:dyDescent="0.2">
      <c r="A11" s="234" t="s">
        <v>9</v>
      </c>
      <c r="B11" s="238" t="s">
        <v>948</v>
      </c>
    </row>
    <row r="12" spans="1:2" ht="23.25" customHeight="1" x14ac:dyDescent="0.2">
      <c r="A12" s="234" t="s">
        <v>10</v>
      </c>
      <c r="B12" s="238" t="s">
        <v>970</v>
      </c>
    </row>
    <row r="13" spans="1:2" ht="23.25" customHeight="1" x14ac:dyDescent="0.2">
      <c r="A13" s="234" t="s">
        <v>0</v>
      </c>
      <c r="B13" s="238" t="s">
        <v>938</v>
      </c>
    </row>
    <row r="14" spans="1:2" ht="23.25" customHeight="1" x14ac:dyDescent="0.2">
      <c r="A14" s="234" t="s">
        <v>1</v>
      </c>
      <c r="B14" s="238" t="s">
        <v>910</v>
      </c>
    </row>
    <row r="15" spans="1:2" ht="23.25" customHeight="1" x14ac:dyDescent="0.2">
      <c r="A15" s="234" t="s">
        <v>3</v>
      </c>
      <c r="B15" s="238" t="s">
        <v>940</v>
      </c>
    </row>
    <row r="16" spans="1:2" ht="23.25" customHeight="1" x14ac:dyDescent="0.2">
      <c r="A16" s="234" t="s">
        <v>943</v>
      </c>
      <c r="B16" s="238" t="s">
        <v>967</v>
      </c>
    </row>
    <row r="17" spans="1:2" ht="23.25" customHeight="1" x14ac:dyDescent="0.2">
      <c r="A17" s="234" t="s">
        <v>951</v>
      </c>
      <c r="B17" s="238" t="s">
        <v>949</v>
      </c>
    </row>
    <row r="18" spans="1:2" ht="23.25" customHeight="1" x14ac:dyDescent="0.2">
      <c r="A18" s="234" t="s">
        <v>952</v>
      </c>
      <c r="B18" s="238" t="s">
        <v>950</v>
      </c>
    </row>
    <row r="19" spans="1:2" ht="23.25" customHeight="1" x14ac:dyDescent="0.2">
      <c r="A19" s="234" t="s">
        <v>961</v>
      </c>
      <c r="B19" s="238" t="s">
        <v>953</v>
      </c>
    </row>
    <row r="20" spans="1:2" ht="23.25" customHeight="1" x14ac:dyDescent="0.2">
      <c r="A20" s="234" t="s">
        <v>11</v>
      </c>
      <c r="B20" s="238" t="s">
        <v>910</v>
      </c>
    </row>
    <row r="21" spans="1:2" ht="23.25" customHeight="1" x14ac:dyDescent="0.2">
      <c r="A21" s="234" t="s">
        <v>12</v>
      </c>
      <c r="B21" s="238" t="s">
        <v>939</v>
      </c>
    </row>
    <row r="22" spans="1:2" ht="23.25" customHeight="1" x14ac:dyDescent="0.2">
      <c r="A22" s="234" t="s">
        <v>963</v>
      </c>
      <c r="B22" s="238" t="s">
        <v>958</v>
      </c>
    </row>
    <row r="23" spans="1:2" ht="23.25" customHeight="1" x14ac:dyDescent="0.2">
      <c r="A23" s="234" t="s">
        <v>965</v>
      </c>
      <c r="B23" s="238" t="s">
        <v>957</v>
      </c>
    </row>
    <row r="24" spans="1:2" ht="23.25" customHeight="1" x14ac:dyDescent="0.2">
      <c r="A24" s="234" t="s">
        <v>17</v>
      </c>
      <c r="B24" s="238" t="s">
        <v>971</v>
      </c>
    </row>
    <row r="25" spans="1:2" ht="23.25" customHeight="1" x14ac:dyDescent="0.2">
      <c r="A25" s="234" t="s">
        <v>18</v>
      </c>
      <c r="B25" s="238" t="s">
        <v>946</v>
      </c>
    </row>
    <row r="26" spans="1:2" ht="23.25" customHeight="1" x14ac:dyDescent="0.2">
      <c r="A26" s="234" t="s">
        <v>19</v>
      </c>
      <c r="B26" s="238" t="s">
        <v>960</v>
      </c>
    </row>
    <row r="27" spans="1:2" ht="23.25" customHeight="1" x14ac:dyDescent="0.2">
      <c r="A27" s="234" t="s">
        <v>13</v>
      </c>
      <c r="B27" s="238" t="s">
        <v>954</v>
      </c>
    </row>
    <row r="28" spans="1:2" ht="23.25" customHeight="1" x14ac:dyDescent="0.2">
      <c r="A28" s="234" t="s">
        <v>14</v>
      </c>
      <c r="B28" s="238" t="s">
        <v>955</v>
      </c>
    </row>
    <row r="29" spans="1:2" ht="23.25" customHeight="1" x14ac:dyDescent="0.2">
      <c r="A29" s="234" t="s">
        <v>15</v>
      </c>
      <c r="B29" s="238" t="s">
        <v>968</v>
      </c>
    </row>
    <row r="30" spans="1:2" ht="23.25" customHeight="1" x14ac:dyDescent="0.2">
      <c r="A30" s="234" t="s">
        <v>16</v>
      </c>
      <c r="B30" s="238" t="s">
        <v>956</v>
      </c>
    </row>
  </sheetData>
  <sortState xmlns:xlrd2="http://schemas.microsoft.com/office/spreadsheetml/2017/richdata2" ref="A5:B30">
    <sortCondition ref="A5:A30"/>
  </sortState>
  <mergeCells count="1">
    <mergeCell ref="A4:B4"/>
  </mergeCells>
  <hyperlinks>
    <hyperlink ref="A6" location="'Q2'!A1" display="Quadre I-3.2. " xr:uid="{99994945-08BF-41CB-B4B5-483D577C36ED}"/>
    <hyperlink ref="A7" location="'Q3'!A1" display="Quadre I-3.3. " xr:uid="{C26A77F6-11C4-473B-AC48-C58B94D7422E}"/>
    <hyperlink ref="A8" location="'Q4'!A1" display="Quadre I-3.4. " xr:uid="{C42E4D78-A01C-4A20-9A64-D784DEAB2AF3}"/>
    <hyperlink ref="A9" location="'Q5'!A1" display="Quadre I-3.5. " xr:uid="{6058AD6C-BE73-45D5-8F15-D0E55BBF68B6}"/>
    <hyperlink ref="A10" location="'Q6'!A1" display="Quadre I-3.6. " xr:uid="{F2BA2BC9-770C-4E33-871A-D5619D36BFC0}"/>
    <hyperlink ref="A11" location="'Q7'!A1" display="Quadre I-3.7. " xr:uid="{D368C7A9-9346-40A2-9B3F-392F416A7671}"/>
    <hyperlink ref="A12" location="'Q8'!A1" display="Quadre I-3.8. " xr:uid="{A478C6E6-B952-4BEE-B01A-4A3EFACA4E06}"/>
    <hyperlink ref="A13" location="'G1'!A1" display="Gràfic I-3.1. " xr:uid="{85C0A8B1-EE91-473B-91F7-4874476211D2}"/>
    <hyperlink ref="A14" location="'G2'!A1" display="Gràfic I-3.2." xr:uid="{0B7DF96F-A02A-4653-9C2A-F9FD10715EEE}"/>
    <hyperlink ref="A15" location="'G3'!A1" display="Gràfic I-3.3. " xr:uid="{579F545B-0144-4E52-9421-12DAA1C4D45B}"/>
    <hyperlink ref="A16" location="'G4'!A1" display="Gràfic I-3.4." xr:uid="{6BD9C358-FFE2-4C00-89CD-82742EF1919E}"/>
    <hyperlink ref="A17" location="'G5'!A1" display="Gràfic I-3.5a. " xr:uid="{89CA7EA3-F0CC-467E-BAA5-51E30BA998E9}"/>
    <hyperlink ref="A18" location="'G5'!A1" display="Gràfic I-3.5b. " xr:uid="{AA83033A-27D5-48C9-859D-69B34D266216}"/>
    <hyperlink ref="A20" location="'QA2'!A1" display="Quadre IA-3.2. " xr:uid="{31B96751-D09F-49A2-88B3-47992A9DD143}"/>
    <hyperlink ref="A19" location="'QA1'!A1" display="Quadre IA-3.1." xr:uid="{55B271D3-3B95-42B5-806E-340A10855712}"/>
    <hyperlink ref="A21" location="'QA3 -'!A1" display="Quadre IA-3.3" xr:uid="{26BE578F-B93C-4506-AAAD-B7646F5979BF}"/>
    <hyperlink ref="A23" location="'QA5 '!A1" display="Quadre IA-3.5. " xr:uid="{3295DAC4-EC40-4BBF-9CD2-628A27CC8547}"/>
    <hyperlink ref="A22" location="'QA4'!A1" display="Quadre IA-3.4." xr:uid="{ECDA1691-1359-4E08-B4DD-719D5153D15A}"/>
    <hyperlink ref="A24" location="'QA6'!A1" display="Quadre IA-3.6. " xr:uid="{FCB0A4AF-26D1-4690-90D2-46ECABF24237}"/>
    <hyperlink ref="A25" location="'QA7'!A1" display="Quadre IA-3.7. " xr:uid="{2832F1A1-A872-4E9A-8778-4DCB87134A8E}"/>
    <hyperlink ref="A26" location="'QA8'!A1" display="Quadre IA-3.8. " xr:uid="{600FFFEE-4F71-43DE-AA71-0A6B1703D4E2}"/>
    <hyperlink ref="A27" location="'GA1-GA4'!A1" display="Gràfic IA-3.1." xr:uid="{7058FE7C-193C-4CA2-A7DE-3D0830FFE3AF}"/>
    <hyperlink ref="A28" location="'GA1-GA4'!A1" display="Gràfic IA-3.2. " xr:uid="{31F36327-4314-46B0-82E0-65796FDF15FF}"/>
    <hyperlink ref="A29" location="'GA1-GA4'!A1" display="Gràfic IA-3.3. " xr:uid="{00388D8F-E591-4A5B-AA67-5787B08490AA}"/>
    <hyperlink ref="A30" location="'GA1-GA4'!A1" display="Gràfic IA-3.4. " xr:uid="{7FF5909F-8F82-43E0-A51C-EC332B0736DF}"/>
    <hyperlink ref="A5" location="'Q1'!A1" display="Quadre I-3.1. " xr:uid="{D3402604-5328-4EC3-8946-4BA9922E9CB4}"/>
  </hyperlink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ALC15"/>
  <sheetViews>
    <sheetView zoomScale="145" zoomScaleNormal="145" workbookViewId="0">
      <selection activeCell="B2" sqref="B2:E2"/>
    </sheetView>
  </sheetViews>
  <sheetFormatPr baseColWidth="10" defaultColWidth="11.42578125" defaultRowHeight="12.75" x14ac:dyDescent="0.2"/>
  <cols>
    <col min="1" max="1" width="63.28515625" style="20" customWidth="1"/>
    <col min="2" max="5" width="11.42578125" style="20"/>
    <col min="6" max="6" width="11.5703125" style="20" customWidth="1"/>
    <col min="7" max="991" width="11.42578125" style="20"/>
  </cols>
  <sheetData>
    <row r="1" spans="1:5" ht="11.25" customHeight="1" x14ac:dyDescent="0.2">
      <c r="A1" s="322" t="s">
        <v>989</v>
      </c>
      <c r="B1" s="322"/>
      <c r="C1" s="322"/>
      <c r="D1" s="322"/>
      <c r="E1" s="322"/>
    </row>
    <row r="2" spans="1:5" ht="45" x14ac:dyDescent="0.2">
      <c r="A2" s="64"/>
      <c r="B2" s="280" t="s">
        <v>419</v>
      </c>
      <c r="C2" s="280" t="s">
        <v>420</v>
      </c>
      <c r="D2" s="280" t="s">
        <v>421</v>
      </c>
      <c r="E2" s="280" t="s">
        <v>422</v>
      </c>
    </row>
    <row r="3" spans="1:5" x14ac:dyDescent="0.2">
      <c r="A3" s="78" t="s">
        <v>324</v>
      </c>
      <c r="B3" s="80">
        <v>54.68</v>
      </c>
      <c r="C3" s="80">
        <v>25.15</v>
      </c>
      <c r="D3" s="80">
        <v>622.62</v>
      </c>
      <c r="E3" s="81">
        <v>0.45979999999999999</v>
      </c>
    </row>
    <row r="4" spans="1:5" x14ac:dyDescent="0.2">
      <c r="A4" s="46" t="s">
        <v>320</v>
      </c>
      <c r="B4" s="82">
        <v>69.510000000000005</v>
      </c>
      <c r="C4" s="82">
        <v>37.71</v>
      </c>
      <c r="D4" s="82">
        <v>465.94</v>
      </c>
      <c r="E4" s="75">
        <v>0.54259999999999997</v>
      </c>
    </row>
    <row r="5" spans="1:5" x14ac:dyDescent="0.2">
      <c r="A5" s="46" t="s">
        <v>321</v>
      </c>
      <c r="B5" s="82">
        <v>33.92</v>
      </c>
      <c r="C5" s="82">
        <v>8.82</v>
      </c>
      <c r="D5" s="82">
        <v>875.61</v>
      </c>
      <c r="E5" s="75">
        <v>0.26</v>
      </c>
    </row>
    <row r="6" spans="1:5" x14ac:dyDescent="0.2">
      <c r="A6" s="46" t="s">
        <v>322</v>
      </c>
      <c r="B6" s="82">
        <v>509.21</v>
      </c>
      <c r="C6" s="82">
        <v>378.6</v>
      </c>
      <c r="D6" s="82">
        <v>167.34</v>
      </c>
      <c r="E6" s="75">
        <v>0.74350000000000005</v>
      </c>
    </row>
    <row r="7" spans="1:5" x14ac:dyDescent="0.2">
      <c r="A7" s="46" t="s">
        <v>323</v>
      </c>
      <c r="B7" s="82">
        <v>63.22</v>
      </c>
      <c r="C7" s="82">
        <v>32.549999999999997</v>
      </c>
      <c r="D7" s="82">
        <v>672.21</v>
      </c>
      <c r="E7" s="75">
        <v>0.51490000000000002</v>
      </c>
    </row>
    <row r="8" spans="1:5" ht="13.5" customHeight="1" x14ac:dyDescent="0.2">
      <c r="A8" s="306" t="s">
        <v>1005</v>
      </c>
      <c r="B8" s="306"/>
      <c r="C8" s="306"/>
      <c r="D8" s="306"/>
      <c r="E8" s="306"/>
    </row>
    <row r="9" spans="1:5" ht="9.75" customHeight="1" x14ac:dyDescent="0.2">
      <c r="A9" s="307"/>
      <c r="B9" s="307"/>
      <c r="C9" s="307"/>
      <c r="D9" s="307"/>
      <c r="E9" s="307"/>
    </row>
    <row r="10" spans="1:5" x14ac:dyDescent="0.2">
      <c r="B10" s="83"/>
      <c r="C10" s="83"/>
      <c r="D10" s="83"/>
      <c r="E10" s="83"/>
    </row>
    <row r="11" spans="1:5" hidden="1" x14ac:dyDescent="0.2">
      <c r="B11" s="83"/>
      <c r="C11" s="83"/>
      <c r="D11" s="83"/>
      <c r="E11" s="83"/>
    </row>
    <row r="12" spans="1:5" ht="12.75" hidden="1" customHeight="1" x14ac:dyDescent="0.2">
      <c r="A12" s="201" t="s">
        <v>423</v>
      </c>
      <c r="B12" s="83"/>
      <c r="C12" s="83"/>
      <c r="D12" s="83"/>
      <c r="E12" s="83"/>
    </row>
    <row r="13" spans="1:5" hidden="1" x14ac:dyDescent="0.2">
      <c r="A13" s="201" t="s">
        <v>414</v>
      </c>
      <c r="B13" s="83"/>
      <c r="C13" s="83"/>
      <c r="D13" s="83"/>
      <c r="E13" s="83"/>
    </row>
    <row r="14" spans="1:5" hidden="1" x14ac:dyDescent="0.2"/>
    <row r="15" spans="1:5" hidden="1" x14ac:dyDescent="0.2"/>
  </sheetData>
  <mergeCells count="2">
    <mergeCell ref="A1:E1"/>
    <mergeCell ref="A8:E9"/>
  </mergeCells>
  <hyperlinks>
    <hyperlink ref="A12" r:id="rId1" xr:uid="{D0290BD8-0F39-4C94-9699-E5F79107F9AF}"/>
    <hyperlink ref="A13" r:id="rId2" xr:uid="{F045D836-F1FE-4180-A60F-E5CF0DEB71C0}"/>
  </hyperlinks>
  <pageMargins left="0.74791666666666701" right="0.74791666666666701" top="0.98402777777777795" bottom="0.98402777777777795" header="0.51180555555555496" footer="0.51180555555555496"/>
  <pageSetup paperSize="9" orientation="landscape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MJ13"/>
  <sheetViews>
    <sheetView zoomScale="115" zoomScaleNormal="115" workbookViewId="0">
      <selection activeCell="D24" sqref="D24"/>
    </sheetView>
  </sheetViews>
  <sheetFormatPr baseColWidth="10" defaultColWidth="11.42578125" defaultRowHeight="12.75" x14ac:dyDescent="0.2"/>
  <cols>
    <col min="1" max="1" width="15.42578125" style="20" customWidth="1"/>
    <col min="2" max="2" width="16" style="20" customWidth="1"/>
    <col min="3" max="3" width="14.5703125" style="20" customWidth="1"/>
    <col min="4" max="4" width="11.42578125" style="20"/>
    <col min="5" max="5" width="11.5703125" style="20" hidden="1" customWidth="1"/>
    <col min="6" max="7" width="15.85546875" style="20" hidden="1" customWidth="1"/>
    <col min="8" max="10" width="15.85546875" style="20" customWidth="1"/>
    <col min="11" max="1024" width="11.42578125" style="20"/>
  </cols>
  <sheetData>
    <row r="1" spans="1:7" ht="24" customHeight="1" x14ac:dyDescent="0.2">
      <c r="A1" s="322" t="s">
        <v>990</v>
      </c>
      <c r="B1" s="322"/>
      <c r="C1" s="322"/>
      <c r="D1" s="322"/>
    </row>
    <row r="2" spans="1:7" x14ac:dyDescent="0.2">
      <c r="A2" s="64"/>
      <c r="B2" s="278">
        <v>2020</v>
      </c>
      <c r="C2" s="278">
        <v>2019</v>
      </c>
      <c r="D2" s="278" t="s">
        <v>424</v>
      </c>
    </row>
    <row r="3" spans="1:7" x14ac:dyDescent="0.2">
      <c r="A3" s="78" t="s">
        <v>87</v>
      </c>
      <c r="B3" s="73">
        <v>130506914.90000001</v>
      </c>
      <c r="C3" s="73">
        <v>150732134.19999999</v>
      </c>
      <c r="D3" s="85">
        <v>-13.4179877484943</v>
      </c>
      <c r="E3" s="86"/>
      <c r="F3" s="86"/>
      <c r="G3" s="86"/>
    </row>
    <row r="4" spans="1:7" x14ac:dyDescent="0.2">
      <c r="A4" s="64" t="s">
        <v>425</v>
      </c>
      <c r="B4" s="69">
        <v>97030577.100000009</v>
      </c>
      <c r="C4" s="91">
        <v>113131232.09999998</v>
      </c>
      <c r="D4" s="70">
        <v>-14.231839166896131</v>
      </c>
      <c r="E4" s="66">
        <f>B4/$B$3</f>
        <v>0.74348993058604596</v>
      </c>
      <c r="F4" s="87">
        <f>C4/$C$3</f>
        <v>0.75054488348112292</v>
      </c>
      <c r="G4" s="87">
        <f>E4-F4</f>
        <v>-7.0549528950769602E-3</v>
      </c>
    </row>
    <row r="5" spans="1:7" x14ac:dyDescent="0.2">
      <c r="A5" s="64" t="s">
        <v>426</v>
      </c>
      <c r="B5" s="69">
        <v>21600233.300000001</v>
      </c>
      <c r="C5" s="91">
        <v>23765633.400000002</v>
      </c>
      <c r="D5" s="70">
        <v>-9.1114764902500038</v>
      </c>
      <c r="E5" s="66">
        <f>B5/$B$3</f>
        <v>0.16551025910428596</v>
      </c>
      <c r="F5" s="87">
        <f>C5/$C$3</f>
        <v>0.15766799512349772</v>
      </c>
      <c r="G5" s="87">
        <f>E5-F5</f>
        <v>7.8422639807882444E-3</v>
      </c>
    </row>
    <row r="6" spans="1:7" x14ac:dyDescent="0.2">
      <c r="A6" s="64" t="s">
        <v>427</v>
      </c>
      <c r="B6" s="69">
        <v>10892745.300000001</v>
      </c>
      <c r="C6" s="91">
        <v>12707475.100000001</v>
      </c>
      <c r="D6" s="70">
        <v>-14.280805476455349</v>
      </c>
      <c r="E6" s="66">
        <f>B6/$B$3</f>
        <v>8.3464890027831015E-2</v>
      </c>
      <c r="F6" s="87">
        <f>C6/$C$3</f>
        <v>8.4305016759989609E-2</v>
      </c>
      <c r="G6" s="87">
        <f>E6-F6</f>
        <v>-8.4012673215859424E-4</v>
      </c>
    </row>
    <row r="7" spans="1:7" x14ac:dyDescent="0.2">
      <c r="A7" s="64" t="s">
        <v>428</v>
      </c>
      <c r="B7" s="69">
        <v>983359.29999999993</v>
      </c>
      <c r="C7" s="91">
        <v>1127793.7000000002</v>
      </c>
      <c r="D7" s="70">
        <v>-12.806810323554762</v>
      </c>
      <c r="E7" s="66">
        <f>B7/$B$3</f>
        <v>7.5349210480800347E-3</v>
      </c>
      <c r="F7" s="87">
        <f>C7/$C$3</f>
        <v>7.4821052988182282E-3</v>
      </c>
      <c r="G7" s="87">
        <f>E7-F7</f>
        <v>5.2815749261806572E-5</v>
      </c>
    </row>
    <row r="8" spans="1:7" ht="8.25" customHeight="1" x14ac:dyDescent="0.2">
      <c r="A8" s="306" t="s">
        <v>1006</v>
      </c>
      <c r="B8" s="306"/>
      <c r="C8" s="306"/>
      <c r="D8" s="306"/>
      <c r="E8" s="86"/>
      <c r="F8" s="86"/>
    </row>
    <row r="9" spans="1:7" ht="36.75" customHeight="1" x14ac:dyDescent="0.2">
      <c r="A9" s="307"/>
      <c r="B9" s="307"/>
      <c r="C9" s="307"/>
      <c r="D9" s="307"/>
    </row>
    <row r="11" spans="1:7" hidden="1" x14ac:dyDescent="0.2">
      <c r="A11" s="43"/>
    </row>
    <row r="12" spans="1:7" hidden="1" x14ac:dyDescent="0.2">
      <c r="A12" s="43" t="s">
        <v>918</v>
      </c>
    </row>
    <row r="13" spans="1:7" hidden="1" x14ac:dyDescent="0.2">
      <c r="E13" s="20" t="s">
        <v>429</v>
      </c>
    </row>
  </sheetData>
  <mergeCells count="2">
    <mergeCell ref="A1:D1"/>
    <mergeCell ref="A8:D9"/>
  </mergeCells>
  <pageMargins left="0.75" right="0.75" top="1" bottom="1" header="0.51180555555555496" footer="0.51180555555555496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MK33"/>
  <sheetViews>
    <sheetView zoomScale="145" zoomScaleNormal="145" workbookViewId="0">
      <selection activeCell="B2" sqref="B2:E2"/>
    </sheetView>
  </sheetViews>
  <sheetFormatPr baseColWidth="10" defaultColWidth="11.42578125" defaultRowHeight="12.75" x14ac:dyDescent="0.2"/>
  <cols>
    <col min="1" max="1" width="36.85546875" style="20" customWidth="1"/>
    <col min="2" max="2" width="10" style="20" customWidth="1"/>
    <col min="3" max="3" width="9.7109375" style="20" customWidth="1"/>
    <col min="4" max="4" width="9.7109375" style="43" customWidth="1"/>
    <col min="5" max="5" width="11.85546875" style="20" customWidth="1"/>
    <col min="6" max="1025" width="11.42578125" style="20"/>
  </cols>
  <sheetData>
    <row r="1" spans="1:1025" ht="22.5" customHeight="1" x14ac:dyDescent="0.2">
      <c r="A1" s="322" t="s">
        <v>947</v>
      </c>
      <c r="B1" s="322"/>
      <c r="C1" s="322"/>
      <c r="D1" s="322"/>
      <c r="E1" s="322"/>
    </row>
    <row r="2" spans="1:1025" ht="22.5" x14ac:dyDescent="0.2">
      <c r="A2" s="88"/>
      <c r="B2" s="281">
        <v>2020</v>
      </c>
      <c r="C2" s="281">
        <v>2019</v>
      </c>
      <c r="D2" s="281" t="s">
        <v>937</v>
      </c>
      <c r="E2" s="280" t="s">
        <v>936</v>
      </c>
    </row>
    <row r="3" spans="1:1025" x14ac:dyDescent="0.2">
      <c r="A3" s="78" t="s">
        <v>33</v>
      </c>
      <c r="B3" s="89">
        <f>SUM(B4:B27)</f>
        <v>140637783.5</v>
      </c>
      <c r="C3" s="89">
        <f>SUM(C4:C27)</f>
        <v>160375135.39999998</v>
      </c>
      <c r="D3" s="89">
        <f>B3-C3</f>
        <v>-19737351.899999976</v>
      </c>
      <c r="E3" s="73">
        <f>(B3/C3-1)*100</f>
        <v>-12.30699001486235</v>
      </c>
    </row>
    <row r="4" spans="1:1025" x14ac:dyDescent="0.2">
      <c r="A4" s="64" t="s">
        <v>430</v>
      </c>
      <c r="B4" s="90">
        <v>102549.5</v>
      </c>
      <c r="C4" s="90">
        <v>88765.3</v>
      </c>
      <c r="D4" s="90">
        <f>B4-C4</f>
        <v>13784.199999999997</v>
      </c>
      <c r="E4" s="91">
        <f>(B4/C4-1)*100</f>
        <v>15.528815877375512</v>
      </c>
    </row>
    <row r="5" spans="1:1025" x14ac:dyDescent="0.2">
      <c r="A5" s="64" t="s">
        <v>431</v>
      </c>
      <c r="B5" s="90">
        <v>21512.9</v>
      </c>
      <c r="C5" s="90">
        <v>24649.3</v>
      </c>
      <c r="D5" s="90">
        <f t="shared" ref="D5:D27" si="0">B5-C5</f>
        <v>-3136.3999999999978</v>
      </c>
      <c r="E5" s="91">
        <f t="shared" ref="E5:E7" si="1">(B5/C5-1)*100</f>
        <v>-12.724093584807672</v>
      </c>
    </row>
    <row r="6" spans="1:1025" x14ac:dyDescent="0.2">
      <c r="A6" s="64" t="s">
        <v>432</v>
      </c>
      <c r="B6" s="90">
        <v>165765.4</v>
      </c>
      <c r="C6" s="90">
        <v>264513.2</v>
      </c>
      <c r="D6" s="90">
        <f t="shared" si="0"/>
        <v>-98747.800000000017</v>
      </c>
      <c r="E6" s="91">
        <f t="shared" si="1"/>
        <v>-37.33189874834224</v>
      </c>
    </row>
    <row r="7" spans="1:1025" x14ac:dyDescent="0.2">
      <c r="A7" s="64" t="s">
        <v>433</v>
      </c>
      <c r="B7" s="90">
        <v>2750.6</v>
      </c>
      <c r="C7" s="90">
        <v>2560.1</v>
      </c>
      <c r="D7" s="90">
        <f t="shared" si="0"/>
        <v>190.5</v>
      </c>
      <c r="E7" s="91">
        <f t="shared" si="1"/>
        <v>7.4411155814225971</v>
      </c>
    </row>
    <row r="8" spans="1:1025" x14ac:dyDescent="0.2">
      <c r="A8" s="204" t="s">
        <v>919</v>
      </c>
      <c r="B8" s="90">
        <v>45517.1</v>
      </c>
      <c r="C8" s="90">
        <v>508.1</v>
      </c>
      <c r="D8" s="90">
        <f t="shared" si="0"/>
        <v>45009</v>
      </c>
      <c r="E8" s="91">
        <f>(B8/C8-1)*100</f>
        <v>8858.2956111001768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  <c r="AIJ8" s="43"/>
      <c r="AIK8" s="43"/>
      <c r="AIL8" s="43"/>
      <c r="AIM8" s="43"/>
      <c r="AIN8" s="43"/>
      <c r="AIO8" s="43"/>
      <c r="AIP8" s="43"/>
      <c r="AIQ8" s="43"/>
      <c r="AIR8" s="43"/>
      <c r="AIS8" s="43"/>
      <c r="AIT8" s="43"/>
      <c r="AIU8" s="43"/>
      <c r="AIV8" s="43"/>
      <c r="AIW8" s="43"/>
      <c r="AIX8" s="43"/>
      <c r="AIY8" s="43"/>
      <c r="AIZ8" s="43"/>
      <c r="AJA8" s="43"/>
      <c r="AJB8" s="43"/>
      <c r="AJC8" s="43"/>
      <c r="AJD8" s="43"/>
      <c r="AJE8" s="43"/>
      <c r="AJF8" s="43"/>
      <c r="AJG8" s="43"/>
      <c r="AJH8" s="43"/>
      <c r="AJI8" s="43"/>
      <c r="AJJ8" s="43"/>
      <c r="AJK8" s="43"/>
      <c r="AJL8" s="43"/>
      <c r="AJM8" s="43"/>
      <c r="AJN8" s="43"/>
      <c r="AJO8" s="43"/>
      <c r="AJP8" s="43"/>
      <c r="AJQ8" s="43"/>
      <c r="AJR8" s="43"/>
      <c r="AJS8" s="43"/>
      <c r="AJT8" s="43"/>
      <c r="AJU8" s="43"/>
      <c r="AJV8" s="43"/>
      <c r="AJW8" s="43"/>
      <c r="AJX8" s="43"/>
      <c r="AJY8" s="43"/>
      <c r="AJZ8" s="43"/>
      <c r="AKA8" s="43"/>
      <c r="AKB8" s="43"/>
      <c r="AKC8" s="43"/>
      <c r="AKD8" s="43"/>
      <c r="AKE8" s="43"/>
      <c r="AKF8" s="43"/>
      <c r="AKG8" s="43"/>
      <c r="AKH8" s="43"/>
      <c r="AKI8" s="43"/>
      <c r="AKJ8" s="43"/>
      <c r="AKK8" s="43"/>
      <c r="AKL8" s="43"/>
      <c r="AKM8" s="43"/>
      <c r="AKN8" s="43"/>
      <c r="AKO8" s="43"/>
      <c r="AKP8" s="43"/>
      <c r="AKQ8" s="43"/>
      <c r="AKR8" s="43"/>
      <c r="AKS8" s="43"/>
      <c r="AKT8" s="43"/>
      <c r="AKU8" s="43"/>
      <c r="AKV8" s="43"/>
      <c r="AKW8" s="43"/>
      <c r="AKX8" s="43"/>
      <c r="AKY8" s="43"/>
      <c r="AKZ8" s="43"/>
      <c r="ALA8" s="43"/>
      <c r="ALB8" s="43"/>
      <c r="ALC8" s="43"/>
      <c r="ALD8" s="43"/>
      <c r="ALE8" s="43"/>
      <c r="ALF8" s="43"/>
      <c r="ALG8" s="43"/>
      <c r="ALH8" s="43"/>
      <c r="ALI8" s="43"/>
      <c r="ALJ8" s="43"/>
      <c r="ALK8" s="43"/>
      <c r="ALL8" s="43"/>
      <c r="ALM8" s="43"/>
      <c r="ALN8" s="43"/>
      <c r="ALO8" s="43"/>
      <c r="ALP8" s="43"/>
      <c r="ALQ8" s="43"/>
      <c r="ALR8" s="43"/>
      <c r="ALS8" s="43"/>
      <c r="ALT8" s="43"/>
      <c r="ALU8" s="43"/>
      <c r="ALV8" s="43"/>
      <c r="ALW8" s="43"/>
      <c r="ALX8" s="43"/>
      <c r="ALY8" s="43"/>
      <c r="ALZ8" s="43"/>
      <c r="AMA8" s="43"/>
      <c r="AMB8" s="43"/>
      <c r="AMC8" s="43"/>
      <c r="AMD8" s="43"/>
      <c r="AME8" s="43"/>
      <c r="AMF8" s="43"/>
      <c r="AMG8" s="43"/>
      <c r="AMH8" s="43"/>
      <c r="AMI8" s="43"/>
      <c r="AMJ8" s="43"/>
      <c r="AMK8" s="43"/>
    </row>
    <row r="9" spans="1:1025" x14ac:dyDescent="0.2">
      <c r="A9" s="64" t="s">
        <v>434</v>
      </c>
      <c r="B9" s="90">
        <v>3031897.7</v>
      </c>
      <c r="C9" s="90">
        <v>2778671.5</v>
      </c>
      <c r="D9" s="90">
        <f t="shared" si="0"/>
        <v>253226.20000000019</v>
      </c>
      <c r="E9" s="91">
        <f t="shared" ref="E9:E27" si="2">(B9/C9-1)*100</f>
        <v>9.1132111154557105</v>
      </c>
    </row>
    <row r="10" spans="1:1025" x14ac:dyDescent="0.2">
      <c r="A10" s="64" t="s">
        <v>435</v>
      </c>
      <c r="B10" s="90">
        <v>367808.4</v>
      </c>
      <c r="C10" s="90">
        <v>286001.2</v>
      </c>
      <c r="D10" s="90">
        <f t="shared" si="0"/>
        <v>81807.200000000012</v>
      </c>
      <c r="E10" s="91">
        <f t="shared" si="2"/>
        <v>28.603796067988529</v>
      </c>
    </row>
    <row r="11" spans="1:1025" x14ac:dyDescent="0.2">
      <c r="A11" s="64" t="s">
        <v>436</v>
      </c>
      <c r="B11" s="90">
        <v>7077088.2000000002</v>
      </c>
      <c r="C11" s="90">
        <v>7355323.2000000002</v>
      </c>
      <c r="D11" s="90">
        <f t="shared" si="0"/>
        <v>-278235</v>
      </c>
      <c r="E11" s="91">
        <f t="shared" si="2"/>
        <v>-3.7827705518093335</v>
      </c>
    </row>
    <row r="12" spans="1:1025" x14ac:dyDescent="0.2">
      <c r="A12" s="64" t="s">
        <v>437</v>
      </c>
      <c r="B12" s="90">
        <v>5960873.7000000002</v>
      </c>
      <c r="C12" s="90">
        <v>7272996.7000000002</v>
      </c>
      <c r="D12" s="90">
        <f t="shared" si="0"/>
        <v>-1312123</v>
      </c>
      <c r="E12" s="91">
        <f t="shared" si="2"/>
        <v>-18.041022897755475</v>
      </c>
    </row>
    <row r="13" spans="1:1025" x14ac:dyDescent="0.2">
      <c r="A13" s="64" t="s">
        <v>438</v>
      </c>
      <c r="B13" s="90">
        <v>34503.699999999997</v>
      </c>
      <c r="C13" s="90">
        <v>37262.6</v>
      </c>
      <c r="D13" s="90">
        <f t="shared" si="0"/>
        <v>-2758.9000000000015</v>
      </c>
      <c r="E13" s="91">
        <f t="shared" si="2"/>
        <v>-7.4039385335430197</v>
      </c>
    </row>
    <row r="14" spans="1:1025" x14ac:dyDescent="0.2">
      <c r="A14" s="64" t="s">
        <v>439</v>
      </c>
      <c r="B14" s="90">
        <v>2136015</v>
      </c>
      <c r="C14" s="90">
        <v>2424998.4</v>
      </c>
      <c r="D14" s="90">
        <f t="shared" si="0"/>
        <v>-288983.39999999991</v>
      </c>
      <c r="E14" s="91">
        <f t="shared" si="2"/>
        <v>-11.916849099776726</v>
      </c>
    </row>
    <row r="15" spans="1:1025" x14ac:dyDescent="0.2">
      <c r="A15" s="64" t="s">
        <v>440</v>
      </c>
      <c r="B15" s="90">
        <v>2216439.2000000002</v>
      </c>
      <c r="C15" s="90">
        <v>2786829.8</v>
      </c>
      <c r="D15" s="90">
        <f t="shared" si="0"/>
        <v>-570390.59999999963</v>
      </c>
      <c r="E15" s="91">
        <f t="shared" si="2"/>
        <v>-20.467364027756542</v>
      </c>
    </row>
    <row r="16" spans="1:1025" x14ac:dyDescent="0.2">
      <c r="A16" s="64" t="s">
        <v>441</v>
      </c>
      <c r="B16" s="90">
        <v>9359261.1999999993</v>
      </c>
      <c r="C16" s="90">
        <v>10166569.5</v>
      </c>
      <c r="D16" s="90">
        <f t="shared" si="0"/>
        <v>-807308.30000000075</v>
      </c>
      <c r="E16" s="91">
        <f t="shared" si="2"/>
        <v>-7.9408132703956857</v>
      </c>
    </row>
    <row r="17" spans="1:5" x14ac:dyDescent="0.2">
      <c r="A17" s="64" t="s">
        <v>442</v>
      </c>
      <c r="B17" s="90">
        <v>3416339.7</v>
      </c>
      <c r="C17" s="90">
        <v>4359988</v>
      </c>
      <c r="D17" s="90">
        <f t="shared" si="0"/>
        <v>-943648.29999999981</v>
      </c>
      <c r="E17" s="91">
        <f t="shared" si="2"/>
        <v>-21.643369201933581</v>
      </c>
    </row>
    <row r="18" spans="1:5" x14ac:dyDescent="0.2">
      <c r="A18" s="64" t="s">
        <v>443</v>
      </c>
      <c r="B18" s="90">
        <v>2283203.2000000002</v>
      </c>
      <c r="C18" s="90">
        <v>2364832.6</v>
      </c>
      <c r="D18" s="90">
        <f t="shared" si="0"/>
        <v>-81629.399999999907</v>
      </c>
      <c r="E18" s="91">
        <f t="shared" si="2"/>
        <v>-3.4518045801635089</v>
      </c>
    </row>
    <row r="19" spans="1:5" x14ac:dyDescent="0.2">
      <c r="A19" s="64" t="s">
        <v>444</v>
      </c>
      <c r="B19" s="90">
        <v>3864425.8</v>
      </c>
      <c r="C19" s="90">
        <v>4135292.6</v>
      </c>
      <c r="D19" s="90">
        <f t="shared" si="0"/>
        <v>-270866.80000000028</v>
      </c>
      <c r="E19" s="91">
        <f t="shared" si="2"/>
        <v>-6.5501241677553885</v>
      </c>
    </row>
    <row r="20" spans="1:5" x14ac:dyDescent="0.2">
      <c r="A20" s="64" t="s">
        <v>445</v>
      </c>
      <c r="B20" s="90">
        <v>11863641.699999999</v>
      </c>
      <c r="C20" s="90">
        <v>13470579.199999999</v>
      </c>
      <c r="D20" s="90">
        <f t="shared" si="0"/>
        <v>-1606937.5</v>
      </c>
      <c r="E20" s="91">
        <f t="shared" si="2"/>
        <v>-11.929238350790438</v>
      </c>
    </row>
    <row r="21" spans="1:5" x14ac:dyDescent="0.2">
      <c r="A21" s="64" t="s">
        <v>446</v>
      </c>
      <c r="B21" s="90">
        <v>58948541</v>
      </c>
      <c r="C21" s="90">
        <v>67139019.599999994</v>
      </c>
      <c r="D21" s="90">
        <f t="shared" si="0"/>
        <v>-8190478.599999994</v>
      </c>
      <c r="E21" s="91">
        <f t="shared" si="2"/>
        <v>-12.199282397623801</v>
      </c>
    </row>
    <row r="22" spans="1:5" x14ac:dyDescent="0.2">
      <c r="A22" s="64" t="s">
        <v>447</v>
      </c>
      <c r="B22" s="90">
        <v>6326904.7999999998</v>
      </c>
      <c r="C22" s="90">
        <v>8064352</v>
      </c>
      <c r="D22" s="90">
        <f t="shared" si="0"/>
        <v>-1737447.2000000002</v>
      </c>
      <c r="E22" s="91">
        <f t="shared" si="2"/>
        <v>-21.544783759439078</v>
      </c>
    </row>
    <row r="23" spans="1:5" x14ac:dyDescent="0.2">
      <c r="A23" s="64" t="s">
        <v>448</v>
      </c>
      <c r="B23" s="90">
        <v>852375.2</v>
      </c>
      <c r="C23" s="90">
        <v>960133.1</v>
      </c>
      <c r="D23" s="90">
        <f t="shared" si="0"/>
        <v>-107757.90000000002</v>
      </c>
      <c r="E23" s="91">
        <f t="shared" si="2"/>
        <v>-11.223225196589937</v>
      </c>
    </row>
    <row r="24" spans="1:5" x14ac:dyDescent="0.2">
      <c r="A24" s="64" t="s">
        <v>449</v>
      </c>
      <c r="B24" s="90">
        <v>1065284</v>
      </c>
      <c r="C24" s="90">
        <v>1364997.9</v>
      </c>
      <c r="D24" s="90">
        <f t="shared" si="0"/>
        <v>-299713.89999999991</v>
      </c>
      <c r="E24" s="91">
        <f t="shared" si="2"/>
        <v>-21.957096051210033</v>
      </c>
    </row>
    <row r="25" spans="1:5" x14ac:dyDescent="0.2">
      <c r="A25" s="64" t="s">
        <v>450</v>
      </c>
      <c r="B25" s="90">
        <v>5299712.2</v>
      </c>
      <c r="C25" s="90">
        <v>6680846.5999999996</v>
      </c>
      <c r="D25" s="90">
        <f t="shared" si="0"/>
        <v>-1381134.3999999994</v>
      </c>
      <c r="E25" s="91">
        <f t="shared" si="2"/>
        <v>-20.673044640779501</v>
      </c>
    </row>
    <row r="26" spans="1:5" x14ac:dyDescent="0.2">
      <c r="A26" s="64" t="s">
        <v>451</v>
      </c>
      <c r="B26" s="90">
        <v>6064504.7000000002</v>
      </c>
      <c r="C26" s="90">
        <v>8702443.6999999993</v>
      </c>
      <c r="D26" s="90">
        <f>B26-C26</f>
        <v>-2637938.9999999991</v>
      </c>
      <c r="E26" s="91">
        <f t="shared" si="2"/>
        <v>-30.312623568021468</v>
      </c>
    </row>
    <row r="27" spans="1:5" x14ac:dyDescent="0.2">
      <c r="A27" s="64" t="s">
        <v>452</v>
      </c>
      <c r="B27" s="90">
        <v>10130868.6</v>
      </c>
      <c r="C27" s="90">
        <v>9643001.1999999993</v>
      </c>
      <c r="D27" s="90">
        <f t="shared" si="0"/>
        <v>487867.40000000037</v>
      </c>
      <c r="E27" s="91">
        <f t="shared" si="2"/>
        <v>5.059290047583942</v>
      </c>
    </row>
    <row r="28" spans="1:5" ht="37.5" customHeight="1" x14ac:dyDescent="0.2">
      <c r="A28" s="323" t="s">
        <v>1007</v>
      </c>
      <c r="B28" s="323"/>
      <c r="C28" s="323"/>
      <c r="D28" s="323"/>
      <c r="E28" s="323"/>
    </row>
    <row r="29" spans="1:5" s="93" customFormat="1" ht="27.75" customHeight="1" x14ac:dyDescent="0.2">
      <c r="A29" s="324" t="s">
        <v>991</v>
      </c>
      <c r="B29" s="324"/>
      <c r="C29" s="324"/>
      <c r="D29" s="324"/>
      <c r="E29" s="324"/>
    </row>
    <row r="31" spans="1:5" hidden="1" x14ac:dyDescent="0.2"/>
    <row r="32" spans="1:5" hidden="1" x14ac:dyDescent="0.2">
      <c r="A32" s="43" t="s">
        <v>918</v>
      </c>
    </row>
    <row r="33" hidden="1" x14ac:dyDescent="0.2"/>
  </sheetData>
  <mergeCells count="3">
    <mergeCell ref="A1:E1"/>
    <mergeCell ref="A28:E28"/>
    <mergeCell ref="A29:E29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MF33"/>
  <sheetViews>
    <sheetView zoomScale="145" zoomScaleNormal="145" workbookViewId="0">
      <selection activeCell="B8" sqref="B8:D8"/>
    </sheetView>
  </sheetViews>
  <sheetFormatPr baseColWidth="10" defaultColWidth="11.42578125" defaultRowHeight="12.75" x14ac:dyDescent="0.2"/>
  <cols>
    <col min="1" max="1" width="15.42578125" style="20" customWidth="1"/>
    <col min="2" max="2" width="14.28515625" style="20" customWidth="1"/>
    <col min="3" max="3" width="14.140625" style="20" customWidth="1"/>
    <col min="4" max="4" width="14.7109375" style="20" customWidth="1"/>
    <col min="5" max="5" width="13.85546875" style="20" hidden="1" customWidth="1"/>
    <col min="6" max="6" width="0.28515625" style="20" customWidth="1"/>
    <col min="7" max="7" width="12.140625" style="20" bestFit="1" customWidth="1"/>
    <col min="8" max="1020" width="11.42578125" style="20"/>
  </cols>
  <sheetData>
    <row r="1" spans="1:1020" ht="14.25" customHeight="1" x14ac:dyDescent="0.2">
      <c r="A1" s="325" t="s">
        <v>944</v>
      </c>
      <c r="B1" s="325"/>
      <c r="C1" s="325"/>
      <c r="D1" s="325"/>
    </row>
    <row r="2" spans="1:1020" x14ac:dyDescent="0.2">
      <c r="A2" s="243"/>
      <c r="B2" s="257" t="s">
        <v>453</v>
      </c>
      <c r="C2" s="257" t="s">
        <v>454</v>
      </c>
      <c r="D2" s="257" t="s">
        <v>455</v>
      </c>
    </row>
    <row r="3" spans="1:1020" x14ac:dyDescent="0.2">
      <c r="A3" s="244" t="s">
        <v>425</v>
      </c>
      <c r="B3" s="245">
        <v>4882611.7</v>
      </c>
      <c r="C3" s="245">
        <v>4144603.9000000004</v>
      </c>
      <c r="D3" s="245">
        <f>B3-C3</f>
        <v>738007.79999999981</v>
      </c>
      <c r="E3" s="86"/>
    </row>
    <row r="4" spans="1:1020" x14ac:dyDescent="0.2">
      <c r="A4" s="244" t="s">
        <v>426</v>
      </c>
      <c r="B4" s="245">
        <v>383050.39999999997</v>
      </c>
      <c r="C4" s="245">
        <v>452639.19999999995</v>
      </c>
      <c r="D4" s="245">
        <f>B4-C4</f>
        <v>-69588.799999999988</v>
      </c>
      <c r="E4" s="86"/>
    </row>
    <row r="5" spans="1:1020" x14ac:dyDescent="0.2">
      <c r="A5" s="244" t="s">
        <v>427</v>
      </c>
      <c r="B5" s="245">
        <v>245645.1</v>
      </c>
      <c r="C5" s="245">
        <v>866947.99999999988</v>
      </c>
      <c r="D5" s="245">
        <f>B5-C5</f>
        <v>-621302.89999999991</v>
      </c>
      <c r="E5" s="86"/>
    </row>
    <row r="6" spans="1:1020" x14ac:dyDescent="0.2">
      <c r="A6" s="244" t="s">
        <v>428</v>
      </c>
      <c r="B6" s="245">
        <v>15157</v>
      </c>
      <c r="C6" s="245">
        <v>62272.800000000003</v>
      </c>
      <c r="D6" s="245">
        <f>B6-C6</f>
        <v>-47115.8</v>
      </c>
      <c r="E6" s="86"/>
    </row>
    <row r="7" spans="1:1020" x14ac:dyDescent="0.2">
      <c r="A7" s="325" t="s">
        <v>993</v>
      </c>
      <c r="B7" s="325"/>
      <c r="C7" s="325"/>
      <c r="D7" s="325"/>
      <c r="E7" s="327" t="s">
        <v>917</v>
      </c>
      <c r="F7" s="328"/>
    </row>
    <row r="8" spans="1:1020" x14ac:dyDescent="0.2">
      <c r="A8" s="243"/>
      <c r="B8" s="257" t="s">
        <v>453</v>
      </c>
      <c r="C8" s="257" t="s">
        <v>454</v>
      </c>
      <c r="D8" s="257" t="s">
        <v>992</v>
      </c>
      <c r="E8" s="205" t="s">
        <v>916</v>
      </c>
      <c r="F8" s="205" t="s">
        <v>327</v>
      </c>
    </row>
    <row r="9" spans="1:1020" x14ac:dyDescent="0.2">
      <c r="A9" s="244" t="s">
        <v>425</v>
      </c>
      <c r="B9" s="245">
        <v>10.1</v>
      </c>
      <c r="C9" s="245">
        <v>11.1</v>
      </c>
      <c r="D9" s="245">
        <f>B9-C9</f>
        <v>-1</v>
      </c>
      <c r="E9" s="206">
        <v>-14.320225170348122</v>
      </c>
      <c r="F9" s="206">
        <v>-19.087486440612743</v>
      </c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  <c r="AIJ9" s="43"/>
      <c r="AIK9" s="43"/>
      <c r="AIL9" s="43"/>
      <c r="AIM9" s="43"/>
      <c r="AIN9" s="43"/>
      <c r="AIO9" s="43"/>
      <c r="AIP9" s="43"/>
      <c r="AIQ9" s="43"/>
      <c r="AIR9" s="43"/>
      <c r="AIS9" s="43"/>
      <c r="AIT9" s="43"/>
      <c r="AIU9" s="43"/>
      <c r="AIV9" s="43"/>
      <c r="AIW9" s="43"/>
      <c r="AIX9" s="43"/>
      <c r="AIY9" s="43"/>
      <c r="AIZ9" s="43"/>
      <c r="AJA9" s="43"/>
      <c r="AJB9" s="43"/>
      <c r="AJC9" s="43"/>
      <c r="AJD9" s="43"/>
      <c r="AJE9" s="43"/>
      <c r="AJF9" s="43"/>
      <c r="AJG9" s="43"/>
      <c r="AJH9" s="43"/>
      <c r="AJI9" s="43"/>
      <c r="AJJ9" s="43"/>
      <c r="AJK9" s="43"/>
      <c r="AJL9" s="43"/>
      <c r="AJM9" s="43"/>
      <c r="AJN9" s="43"/>
      <c r="AJO9" s="43"/>
      <c r="AJP9" s="43"/>
      <c r="AJQ9" s="43"/>
      <c r="AJR9" s="43"/>
      <c r="AJS9" s="43"/>
      <c r="AJT9" s="43"/>
      <c r="AJU9" s="43"/>
      <c r="AJV9" s="43"/>
      <c r="AJW9" s="43"/>
      <c r="AJX9" s="43"/>
      <c r="AJY9" s="43"/>
      <c r="AJZ9" s="43"/>
      <c r="AKA9" s="43"/>
      <c r="AKB9" s="43"/>
      <c r="AKC9" s="43"/>
      <c r="AKD9" s="43"/>
      <c r="AKE9" s="43"/>
      <c r="AKF9" s="43"/>
      <c r="AKG9" s="43"/>
      <c r="AKH9" s="43"/>
      <c r="AKI9" s="43"/>
      <c r="AKJ9" s="43"/>
      <c r="AKK9" s="43"/>
      <c r="AKL9" s="43"/>
      <c r="AKM9" s="43"/>
      <c r="AKN9" s="43"/>
      <c r="AKO9" s="43"/>
      <c r="AKP9" s="43"/>
      <c r="AKQ9" s="43"/>
      <c r="AKR9" s="43"/>
      <c r="AKS9" s="43"/>
      <c r="AKT9" s="43"/>
      <c r="AKU9" s="43"/>
      <c r="AKV9" s="43"/>
      <c r="AKW9" s="43"/>
      <c r="AKX9" s="43"/>
      <c r="AKY9" s="43"/>
      <c r="AKZ9" s="43"/>
      <c r="ALA9" s="43"/>
      <c r="ALB9" s="43"/>
      <c r="ALC9" s="43"/>
      <c r="ALD9" s="43"/>
      <c r="ALE9" s="43"/>
      <c r="ALF9" s="43"/>
      <c r="ALG9" s="43"/>
      <c r="ALH9" s="43"/>
      <c r="ALI9" s="43"/>
      <c r="ALJ9" s="43"/>
      <c r="ALK9" s="43"/>
      <c r="ALL9" s="43"/>
      <c r="ALM9" s="43"/>
      <c r="ALN9" s="43"/>
      <c r="ALO9" s="43"/>
      <c r="ALP9" s="43"/>
      <c r="ALQ9" s="43"/>
      <c r="ALR9" s="43"/>
      <c r="ALS9" s="43"/>
      <c r="ALT9" s="43"/>
      <c r="ALU9" s="43"/>
      <c r="ALV9" s="43"/>
      <c r="ALW9" s="43"/>
      <c r="ALX9" s="43"/>
      <c r="ALY9" s="43"/>
      <c r="ALZ9" s="43"/>
      <c r="AMA9" s="43"/>
      <c r="AMB9" s="43"/>
      <c r="AMC9" s="43"/>
      <c r="AMD9" s="43"/>
      <c r="AME9" s="43"/>
      <c r="AMF9" s="43"/>
    </row>
    <row r="10" spans="1:1020" x14ac:dyDescent="0.2">
      <c r="A10" s="244" t="s">
        <v>426</v>
      </c>
      <c r="B10" s="245">
        <v>6.5</v>
      </c>
      <c r="C10" s="245">
        <v>12.7</v>
      </c>
      <c r="D10" s="245">
        <f>B10-C10</f>
        <v>-6.1999999999999993</v>
      </c>
      <c r="E10" s="206">
        <v>-26.704766971895523</v>
      </c>
      <c r="F10" s="206">
        <v>-18.164219010282899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  <c r="AIJ10" s="43"/>
      <c r="AIK10" s="43"/>
      <c r="AIL10" s="43"/>
      <c r="AIM10" s="43"/>
      <c r="AIN10" s="43"/>
      <c r="AIO10" s="43"/>
      <c r="AIP10" s="43"/>
      <c r="AIQ10" s="43"/>
      <c r="AIR10" s="43"/>
      <c r="AIS10" s="43"/>
      <c r="AIT10" s="43"/>
      <c r="AIU10" s="43"/>
      <c r="AIV10" s="43"/>
      <c r="AIW10" s="43"/>
      <c r="AIX10" s="43"/>
      <c r="AIY10" s="43"/>
      <c r="AIZ10" s="43"/>
      <c r="AJA10" s="43"/>
      <c r="AJB10" s="43"/>
      <c r="AJC10" s="43"/>
      <c r="AJD10" s="43"/>
      <c r="AJE10" s="43"/>
      <c r="AJF10" s="43"/>
      <c r="AJG10" s="43"/>
      <c r="AJH10" s="43"/>
      <c r="AJI10" s="43"/>
      <c r="AJJ10" s="43"/>
      <c r="AJK10" s="43"/>
      <c r="AJL10" s="43"/>
      <c r="AJM10" s="43"/>
      <c r="AJN10" s="43"/>
      <c r="AJO10" s="43"/>
      <c r="AJP10" s="43"/>
      <c r="AJQ10" s="43"/>
      <c r="AJR10" s="43"/>
      <c r="AJS10" s="43"/>
      <c r="AJT10" s="43"/>
      <c r="AJU10" s="43"/>
      <c r="AJV10" s="43"/>
      <c r="AJW10" s="43"/>
      <c r="AJX10" s="43"/>
      <c r="AJY10" s="43"/>
      <c r="AJZ10" s="43"/>
      <c r="AKA10" s="43"/>
      <c r="AKB10" s="43"/>
      <c r="AKC10" s="43"/>
      <c r="AKD10" s="43"/>
      <c r="AKE10" s="43"/>
      <c r="AKF10" s="43"/>
      <c r="AKG10" s="43"/>
      <c r="AKH10" s="43"/>
      <c r="AKI10" s="43"/>
      <c r="AKJ10" s="43"/>
      <c r="AKK10" s="43"/>
      <c r="AKL10" s="43"/>
      <c r="AKM10" s="43"/>
      <c r="AKN10" s="43"/>
      <c r="AKO10" s="43"/>
      <c r="AKP10" s="43"/>
      <c r="AKQ10" s="43"/>
      <c r="AKR10" s="43"/>
      <c r="AKS10" s="43"/>
      <c r="AKT10" s="43"/>
      <c r="AKU10" s="43"/>
      <c r="AKV10" s="43"/>
      <c r="AKW10" s="43"/>
      <c r="AKX10" s="43"/>
      <c r="AKY10" s="43"/>
      <c r="AKZ10" s="43"/>
      <c r="ALA10" s="43"/>
      <c r="ALB10" s="43"/>
      <c r="ALC10" s="43"/>
      <c r="ALD10" s="43"/>
      <c r="ALE10" s="43"/>
      <c r="ALF10" s="43"/>
      <c r="ALG10" s="43"/>
      <c r="ALH10" s="43"/>
      <c r="ALI10" s="43"/>
      <c r="ALJ10" s="43"/>
      <c r="ALK10" s="43"/>
      <c r="ALL10" s="43"/>
      <c r="ALM10" s="43"/>
      <c r="ALN10" s="43"/>
      <c r="ALO10" s="43"/>
      <c r="ALP10" s="43"/>
      <c r="ALQ10" s="43"/>
      <c r="ALR10" s="43"/>
      <c r="ALS10" s="43"/>
      <c r="ALT10" s="43"/>
      <c r="ALU10" s="43"/>
      <c r="ALV10" s="43"/>
      <c r="ALW10" s="43"/>
      <c r="ALX10" s="43"/>
      <c r="ALY10" s="43"/>
      <c r="ALZ10" s="43"/>
      <c r="AMA10" s="43"/>
      <c r="AMB10" s="43"/>
      <c r="AMC10" s="43"/>
      <c r="AMD10" s="43"/>
      <c r="AME10" s="43"/>
      <c r="AMF10" s="43"/>
    </row>
    <row r="11" spans="1:1020" x14ac:dyDescent="0.2">
      <c r="A11" s="244" t="s">
        <v>427</v>
      </c>
      <c r="B11" s="245">
        <v>79.5</v>
      </c>
      <c r="C11" s="245">
        <v>14.6</v>
      </c>
      <c r="D11" s="245">
        <f>B11-C11</f>
        <v>64.900000000000006</v>
      </c>
      <c r="E11" s="206">
        <v>-67.072713295984016</v>
      </c>
      <c r="F11" s="206">
        <v>-19.298533220132175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  <c r="AIJ11" s="43"/>
      <c r="AIK11" s="43"/>
      <c r="AIL11" s="43"/>
      <c r="AIM11" s="43"/>
      <c r="AIN11" s="43"/>
      <c r="AIO11" s="43"/>
      <c r="AIP11" s="43"/>
      <c r="AIQ11" s="43"/>
      <c r="AIR11" s="43"/>
      <c r="AIS11" s="43"/>
      <c r="AIT11" s="43"/>
      <c r="AIU11" s="43"/>
      <c r="AIV11" s="43"/>
      <c r="AIW11" s="43"/>
      <c r="AIX11" s="43"/>
      <c r="AIY11" s="43"/>
      <c r="AIZ11" s="43"/>
      <c r="AJA11" s="43"/>
      <c r="AJB11" s="43"/>
      <c r="AJC11" s="43"/>
      <c r="AJD11" s="43"/>
      <c r="AJE11" s="43"/>
      <c r="AJF11" s="43"/>
      <c r="AJG11" s="43"/>
      <c r="AJH11" s="43"/>
      <c r="AJI11" s="43"/>
      <c r="AJJ11" s="43"/>
      <c r="AJK11" s="43"/>
      <c r="AJL11" s="43"/>
      <c r="AJM11" s="43"/>
      <c r="AJN11" s="43"/>
      <c r="AJO11" s="43"/>
      <c r="AJP11" s="43"/>
      <c r="AJQ11" s="43"/>
      <c r="AJR11" s="43"/>
      <c r="AJS11" s="43"/>
      <c r="AJT11" s="43"/>
      <c r="AJU11" s="43"/>
      <c r="AJV11" s="43"/>
      <c r="AJW11" s="43"/>
      <c r="AJX11" s="43"/>
      <c r="AJY11" s="43"/>
      <c r="AJZ11" s="43"/>
      <c r="AKA11" s="43"/>
      <c r="AKB11" s="43"/>
      <c r="AKC11" s="43"/>
      <c r="AKD11" s="43"/>
      <c r="AKE11" s="43"/>
      <c r="AKF11" s="43"/>
      <c r="AKG11" s="43"/>
      <c r="AKH11" s="43"/>
      <c r="AKI11" s="43"/>
      <c r="AKJ11" s="43"/>
      <c r="AKK11" s="43"/>
      <c r="AKL11" s="43"/>
      <c r="AKM11" s="43"/>
      <c r="AKN11" s="43"/>
      <c r="AKO11" s="43"/>
      <c r="AKP11" s="43"/>
      <c r="AKQ11" s="43"/>
      <c r="AKR11" s="43"/>
      <c r="AKS11" s="43"/>
      <c r="AKT11" s="43"/>
      <c r="AKU11" s="43"/>
      <c r="AKV11" s="43"/>
      <c r="AKW11" s="43"/>
      <c r="AKX11" s="43"/>
      <c r="AKY11" s="43"/>
      <c r="AKZ11" s="43"/>
      <c r="ALA11" s="43"/>
      <c r="ALB11" s="43"/>
      <c r="ALC11" s="43"/>
      <c r="ALD11" s="43"/>
      <c r="ALE11" s="43"/>
      <c r="ALF11" s="43"/>
      <c r="ALG11" s="43"/>
      <c r="ALH11" s="43"/>
      <c r="ALI11" s="43"/>
      <c r="ALJ11" s="43"/>
      <c r="ALK11" s="43"/>
      <c r="ALL11" s="43"/>
      <c r="ALM11" s="43"/>
      <c r="ALN11" s="43"/>
      <c r="ALO11" s="43"/>
      <c r="ALP11" s="43"/>
      <c r="ALQ11" s="43"/>
      <c r="ALR11" s="43"/>
      <c r="ALS11" s="43"/>
      <c r="ALT11" s="43"/>
      <c r="ALU11" s="43"/>
      <c r="ALV11" s="43"/>
      <c r="ALW11" s="43"/>
      <c r="ALX11" s="43"/>
      <c r="ALY11" s="43"/>
      <c r="ALZ11" s="43"/>
      <c r="AMA11" s="43"/>
      <c r="AMB11" s="43"/>
      <c r="AMC11" s="43"/>
      <c r="AMD11" s="43"/>
      <c r="AME11" s="43"/>
      <c r="AMF11" s="43"/>
    </row>
    <row r="12" spans="1:1020" x14ac:dyDescent="0.2">
      <c r="A12" s="244" t="s">
        <v>428</v>
      </c>
      <c r="B12" s="245">
        <v>82.4</v>
      </c>
      <c r="C12" s="245">
        <v>20.6</v>
      </c>
      <c r="D12" s="245">
        <f>B12-C12</f>
        <v>61.800000000000004</v>
      </c>
      <c r="E12" s="206">
        <v>-56.816764375701624</v>
      </c>
      <c r="F12" s="206">
        <v>-18.777957671907728</v>
      </c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  <c r="IK12" s="43"/>
      <c r="IL12" s="43"/>
      <c r="IM12" s="43"/>
      <c r="IN12" s="43"/>
      <c r="IO12" s="43"/>
      <c r="IP12" s="43"/>
      <c r="IQ12" s="43"/>
      <c r="IR12" s="43"/>
      <c r="IS12" s="43"/>
      <c r="IT12" s="43"/>
      <c r="IU12" s="43"/>
      <c r="IV12" s="43"/>
      <c r="IW12" s="43"/>
      <c r="IX12" s="43"/>
      <c r="IY12" s="43"/>
      <c r="IZ12" s="43"/>
      <c r="JA12" s="43"/>
      <c r="JB12" s="43"/>
      <c r="JC12" s="43"/>
      <c r="JD12" s="43"/>
      <c r="JE12" s="43"/>
      <c r="JF12" s="43"/>
      <c r="JG12" s="43"/>
      <c r="JH12" s="43"/>
      <c r="JI12" s="43"/>
      <c r="JJ12" s="43"/>
      <c r="JK12" s="43"/>
      <c r="JL12" s="43"/>
      <c r="JM12" s="43"/>
      <c r="JN12" s="43"/>
      <c r="JO12" s="43"/>
      <c r="JP12" s="43"/>
      <c r="JQ12" s="43"/>
      <c r="JR12" s="43"/>
      <c r="JS12" s="43"/>
      <c r="JT12" s="43"/>
      <c r="JU12" s="43"/>
      <c r="JV12" s="43"/>
      <c r="JW12" s="43"/>
      <c r="JX12" s="43"/>
      <c r="JY12" s="43"/>
      <c r="JZ12" s="43"/>
      <c r="KA12" s="43"/>
      <c r="KB12" s="43"/>
      <c r="KC12" s="43"/>
      <c r="KD12" s="43"/>
      <c r="KE12" s="43"/>
      <c r="KF12" s="43"/>
      <c r="KG12" s="43"/>
      <c r="KH12" s="43"/>
      <c r="KI12" s="43"/>
      <c r="KJ12" s="43"/>
      <c r="KK12" s="43"/>
      <c r="KL12" s="43"/>
      <c r="KM12" s="43"/>
      <c r="KN12" s="43"/>
      <c r="KO12" s="43"/>
      <c r="KP12" s="43"/>
      <c r="KQ12" s="43"/>
      <c r="KR12" s="43"/>
      <c r="KS12" s="43"/>
      <c r="KT12" s="43"/>
      <c r="KU12" s="43"/>
      <c r="KV12" s="43"/>
      <c r="KW12" s="43"/>
      <c r="KX12" s="43"/>
      <c r="KY12" s="43"/>
      <c r="KZ12" s="43"/>
      <c r="LA12" s="43"/>
      <c r="LB12" s="43"/>
      <c r="LC12" s="43"/>
      <c r="LD12" s="43"/>
      <c r="LE12" s="43"/>
      <c r="LF12" s="43"/>
      <c r="LG12" s="43"/>
      <c r="LH12" s="43"/>
      <c r="LI12" s="43"/>
      <c r="LJ12" s="43"/>
      <c r="LK12" s="43"/>
      <c r="LL12" s="43"/>
      <c r="LM12" s="43"/>
      <c r="LN12" s="43"/>
      <c r="LO12" s="43"/>
      <c r="LP12" s="43"/>
      <c r="LQ12" s="43"/>
      <c r="LR12" s="43"/>
      <c r="LS12" s="43"/>
      <c r="LT12" s="43"/>
      <c r="LU12" s="43"/>
      <c r="LV12" s="43"/>
      <c r="LW12" s="43"/>
      <c r="LX12" s="43"/>
      <c r="LY12" s="43"/>
      <c r="LZ12" s="43"/>
      <c r="MA12" s="43"/>
      <c r="MB12" s="43"/>
      <c r="MC12" s="43"/>
      <c r="MD12" s="43"/>
      <c r="ME12" s="43"/>
      <c r="MF12" s="43"/>
      <c r="MG12" s="43"/>
      <c r="MH12" s="43"/>
      <c r="MI12" s="43"/>
      <c r="MJ12" s="43"/>
      <c r="MK12" s="43"/>
      <c r="ML12" s="43"/>
      <c r="MM12" s="43"/>
      <c r="MN12" s="43"/>
      <c r="MO12" s="43"/>
      <c r="MP12" s="43"/>
      <c r="MQ12" s="43"/>
      <c r="MR12" s="43"/>
      <c r="MS12" s="43"/>
      <c r="MT12" s="43"/>
      <c r="MU12" s="43"/>
      <c r="MV12" s="43"/>
      <c r="MW12" s="43"/>
      <c r="MX12" s="43"/>
      <c r="MY12" s="43"/>
      <c r="MZ12" s="43"/>
      <c r="NA12" s="43"/>
      <c r="NB12" s="43"/>
      <c r="NC12" s="43"/>
      <c r="ND12" s="43"/>
      <c r="NE12" s="43"/>
      <c r="NF12" s="43"/>
      <c r="NG12" s="43"/>
      <c r="NH12" s="43"/>
      <c r="NI12" s="43"/>
      <c r="NJ12" s="43"/>
      <c r="NK12" s="43"/>
      <c r="NL12" s="43"/>
      <c r="NM12" s="43"/>
      <c r="NN12" s="43"/>
      <c r="NO12" s="43"/>
      <c r="NP12" s="43"/>
      <c r="NQ12" s="43"/>
      <c r="NR12" s="43"/>
      <c r="NS12" s="43"/>
      <c r="NT12" s="43"/>
      <c r="NU12" s="43"/>
      <c r="NV12" s="43"/>
      <c r="NW12" s="43"/>
      <c r="NX12" s="43"/>
      <c r="NY12" s="43"/>
      <c r="NZ12" s="43"/>
      <c r="OA12" s="43"/>
      <c r="OB12" s="43"/>
      <c r="OC12" s="43"/>
      <c r="OD12" s="43"/>
      <c r="OE12" s="43"/>
      <c r="OF12" s="43"/>
      <c r="OG12" s="43"/>
      <c r="OH12" s="43"/>
      <c r="OI12" s="43"/>
      <c r="OJ12" s="43"/>
      <c r="OK12" s="43"/>
      <c r="OL12" s="43"/>
      <c r="OM12" s="43"/>
      <c r="ON12" s="43"/>
      <c r="OO12" s="43"/>
      <c r="OP12" s="43"/>
      <c r="OQ12" s="43"/>
      <c r="OR12" s="43"/>
      <c r="OS12" s="43"/>
      <c r="OT12" s="43"/>
      <c r="OU12" s="43"/>
      <c r="OV12" s="43"/>
      <c r="OW12" s="43"/>
      <c r="OX12" s="43"/>
      <c r="OY12" s="43"/>
      <c r="OZ12" s="43"/>
      <c r="PA12" s="43"/>
      <c r="PB12" s="43"/>
      <c r="PC12" s="43"/>
      <c r="PD12" s="43"/>
      <c r="PE12" s="43"/>
      <c r="PF12" s="43"/>
      <c r="PG12" s="43"/>
      <c r="PH12" s="43"/>
      <c r="PI12" s="43"/>
      <c r="PJ12" s="43"/>
      <c r="PK12" s="43"/>
      <c r="PL12" s="43"/>
      <c r="PM12" s="43"/>
      <c r="PN12" s="43"/>
      <c r="PO12" s="43"/>
      <c r="PP12" s="43"/>
      <c r="PQ12" s="43"/>
      <c r="PR12" s="43"/>
      <c r="PS12" s="43"/>
      <c r="PT12" s="43"/>
      <c r="PU12" s="43"/>
      <c r="PV12" s="43"/>
      <c r="PW12" s="43"/>
      <c r="PX12" s="43"/>
      <c r="PY12" s="43"/>
      <c r="PZ12" s="43"/>
      <c r="QA12" s="43"/>
      <c r="QB12" s="43"/>
      <c r="QC12" s="43"/>
      <c r="QD12" s="43"/>
      <c r="QE12" s="43"/>
      <c r="QF12" s="43"/>
      <c r="QG12" s="43"/>
      <c r="QH12" s="43"/>
      <c r="QI12" s="43"/>
      <c r="QJ12" s="43"/>
      <c r="QK12" s="43"/>
      <c r="QL12" s="43"/>
      <c r="QM12" s="43"/>
      <c r="QN12" s="43"/>
      <c r="QO12" s="43"/>
      <c r="QP12" s="43"/>
      <c r="QQ12" s="43"/>
      <c r="QR12" s="43"/>
      <c r="QS12" s="43"/>
      <c r="QT12" s="43"/>
      <c r="QU12" s="43"/>
      <c r="QV12" s="43"/>
      <c r="QW12" s="43"/>
      <c r="QX12" s="43"/>
      <c r="QY12" s="43"/>
      <c r="QZ12" s="43"/>
      <c r="RA12" s="43"/>
      <c r="RB12" s="43"/>
      <c r="RC12" s="43"/>
      <c r="RD12" s="43"/>
      <c r="RE12" s="43"/>
      <c r="RF12" s="43"/>
      <c r="RG12" s="43"/>
      <c r="RH12" s="43"/>
      <c r="RI12" s="43"/>
      <c r="RJ12" s="43"/>
      <c r="RK12" s="43"/>
      <c r="RL12" s="43"/>
      <c r="RM12" s="43"/>
      <c r="RN12" s="43"/>
      <c r="RO12" s="43"/>
      <c r="RP12" s="43"/>
      <c r="RQ12" s="43"/>
      <c r="RR12" s="43"/>
      <c r="RS12" s="43"/>
      <c r="RT12" s="43"/>
      <c r="RU12" s="43"/>
      <c r="RV12" s="43"/>
      <c r="RW12" s="43"/>
      <c r="RX12" s="43"/>
      <c r="RY12" s="43"/>
      <c r="RZ12" s="43"/>
      <c r="SA12" s="43"/>
      <c r="SB12" s="43"/>
      <c r="SC12" s="43"/>
      <c r="SD12" s="43"/>
      <c r="SE12" s="43"/>
      <c r="SF12" s="43"/>
      <c r="SG12" s="43"/>
      <c r="SH12" s="43"/>
      <c r="SI12" s="43"/>
      <c r="SJ12" s="43"/>
      <c r="SK12" s="43"/>
      <c r="SL12" s="43"/>
      <c r="SM12" s="43"/>
      <c r="SN12" s="43"/>
      <c r="SO12" s="43"/>
      <c r="SP12" s="43"/>
      <c r="SQ12" s="43"/>
      <c r="SR12" s="43"/>
      <c r="SS12" s="43"/>
      <c r="ST12" s="43"/>
      <c r="SU12" s="43"/>
      <c r="SV12" s="43"/>
      <c r="SW12" s="43"/>
      <c r="SX12" s="43"/>
      <c r="SY12" s="43"/>
      <c r="SZ12" s="43"/>
      <c r="TA12" s="43"/>
      <c r="TB12" s="43"/>
      <c r="TC12" s="43"/>
      <c r="TD12" s="43"/>
      <c r="TE12" s="43"/>
      <c r="TF12" s="43"/>
      <c r="TG12" s="43"/>
      <c r="TH12" s="43"/>
      <c r="TI12" s="43"/>
      <c r="TJ12" s="43"/>
      <c r="TK12" s="43"/>
      <c r="TL12" s="43"/>
      <c r="TM12" s="43"/>
      <c r="TN12" s="43"/>
      <c r="TO12" s="43"/>
      <c r="TP12" s="43"/>
      <c r="TQ12" s="43"/>
      <c r="TR12" s="43"/>
      <c r="TS12" s="43"/>
      <c r="TT12" s="43"/>
      <c r="TU12" s="43"/>
      <c r="TV12" s="43"/>
      <c r="TW12" s="43"/>
      <c r="TX12" s="43"/>
      <c r="TY12" s="43"/>
      <c r="TZ12" s="43"/>
      <c r="UA12" s="43"/>
      <c r="UB12" s="43"/>
      <c r="UC12" s="43"/>
      <c r="UD12" s="43"/>
      <c r="UE12" s="43"/>
      <c r="UF12" s="43"/>
      <c r="UG12" s="43"/>
      <c r="UH12" s="43"/>
      <c r="UI12" s="43"/>
      <c r="UJ12" s="43"/>
      <c r="UK12" s="43"/>
      <c r="UL12" s="43"/>
      <c r="UM12" s="43"/>
      <c r="UN12" s="43"/>
      <c r="UO12" s="43"/>
      <c r="UP12" s="43"/>
      <c r="UQ12" s="43"/>
      <c r="UR12" s="43"/>
      <c r="US12" s="43"/>
      <c r="UT12" s="43"/>
      <c r="UU12" s="43"/>
      <c r="UV12" s="43"/>
      <c r="UW12" s="43"/>
      <c r="UX12" s="43"/>
      <c r="UY12" s="43"/>
      <c r="UZ12" s="43"/>
      <c r="VA12" s="43"/>
      <c r="VB12" s="43"/>
      <c r="VC12" s="43"/>
      <c r="VD12" s="43"/>
      <c r="VE12" s="43"/>
      <c r="VF12" s="43"/>
      <c r="VG12" s="43"/>
      <c r="VH12" s="43"/>
      <c r="VI12" s="43"/>
      <c r="VJ12" s="43"/>
      <c r="VK12" s="43"/>
      <c r="VL12" s="43"/>
      <c r="VM12" s="43"/>
      <c r="VN12" s="43"/>
      <c r="VO12" s="43"/>
      <c r="VP12" s="43"/>
      <c r="VQ12" s="43"/>
      <c r="VR12" s="43"/>
      <c r="VS12" s="43"/>
      <c r="VT12" s="43"/>
      <c r="VU12" s="43"/>
      <c r="VV12" s="43"/>
      <c r="VW12" s="43"/>
      <c r="VX12" s="43"/>
      <c r="VY12" s="43"/>
      <c r="VZ12" s="43"/>
      <c r="WA12" s="43"/>
      <c r="WB12" s="43"/>
      <c r="WC12" s="43"/>
      <c r="WD12" s="43"/>
      <c r="WE12" s="43"/>
      <c r="WF12" s="43"/>
      <c r="WG12" s="43"/>
      <c r="WH12" s="43"/>
      <c r="WI12" s="43"/>
      <c r="WJ12" s="43"/>
      <c r="WK12" s="43"/>
      <c r="WL12" s="43"/>
      <c r="WM12" s="43"/>
      <c r="WN12" s="43"/>
      <c r="WO12" s="43"/>
      <c r="WP12" s="43"/>
      <c r="WQ12" s="43"/>
      <c r="WR12" s="43"/>
      <c r="WS12" s="43"/>
      <c r="WT12" s="43"/>
      <c r="WU12" s="43"/>
      <c r="WV12" s="43"/>
      <c r="WW12" s="43"/>
      <c r="WX12" s="43"/>
      <c r="WY12" s="43"/>
      <c r="WZ12" s="43"/>
      <c r="XA12" s="43"/>
      <c r="XB12" s="43"/>
      <c r="XC12" s="43"/>
      <c r="XD12" s="43"/>
      <c r="XE12" s="43"/>
      <c r="XF12" s="43"/>
      <c r="XG12" s="43"/>
      <c r="XH12" s="43"/>
      <c r="XI12" s="43"/>
      <c r="XJ12" s="43"/>
      <c r="XK12" s="43"/>
      <c r="XL12" s="43"/>
      <c r="XM12" s="43"/>
      <c r="XN12" s="43"/>
      <c r="XO12" s="43"/>
      <c r="XP12" s="43"/>
      <c r="XQ12" s="43"/>
      <c r="XR12" s="43"/>
      <c r="XS12" s="43"/>
      <c r="XT12" s="43"/>
      <c r="XU12" s="43"/>
      <c r="XV12" s="43"/>
      <c r="XW12" s="43"/>
      <c r="XX12" s="43"/>
      <c r="XY12" s="43"/>
      <c r="XZ12" s="43"/>
      <c r="YA12" s="43"/>
      <c r="YB12" s="43"/>
      <c r="YC12" s="43"/>
      <c r="YD12" s="43"/>
      <c r="YE12" s="43"/>
      <c r="YF12" s="43"/>
      <c r="YG12" s="43"/>
      <c r="YH12" s="43"/>
      <c r="YI12" s="43"/>
      <c r="YJ12" s="43"/>
      <c r="YK12" s="43"/>
      <c r="YL12" s="43"/>
      <c r="YM12" s="43"/>
      <c r="YN12" s="43"/>
      <c r="YO12" s="43"/>
      <c r="YP12" s="43"/>
      <c r="YQ12" s="43"/>
      <c r="YR12" s="43"/>
      <c r="YS12" s="43"/>
      <c r="YT12" s="43"/>
      <c r="YU12" s="43"/>
      <c r="YV12" s="43"/>
      <c r="YW12" s="43"/>
      <c r="YX12" s="43"/>
      <c r="YY12" s="43"/>
      <c r="YZ12" s="43"/>
      <c r="ZA12" s="43"/>
      <c r="ZB12" s="43"/>
      <c r="ZC12" s="43"/>
      <c r="ZD12" s="43"/>
      <c r="ZE12" s="43"/>
      <c r="ZF12" s="43"/>
      <c r="ZG12" s="43"/>
      <c r="ZH12" s="43"/>
      <c r="ZI12" s="43"/>
      <c r="ZJ12" s="43"/>
      <c r="ZK12" s="43"/>
      <c r="ZL12" s="43"/>
      <c r="ZM12" s="43"/>
      <c r="ZN12" s="43"/>
      <c r="ZO12" s="43"/>
      <c r="ZP12" s="43"/>
      <c r="ZQ12" s="43"/>
      <c r="ZR12" s="43"/>
      <c r="ZS12" s="43"/>
      <c r="ZT12" s="43"/>
      <c r="ZU12" s="43"/>
      <c r="ZV12" s="43"/>
      <c r="ZW12" s="43"/>
      <c r="ZX12" s="43"/>
      <c r="ZY12" s="43"/>
      <c r="ZZ12" s="43"/>
      <c r="AAA12" s="43"/>
      <c r="AAB12" s="43"/>
      <c r="AAC12" s="43"/>
      <c r="AAD12" s="43"/>
      <c r="AAE12" s="43"/>
      <c r="AAF12" s="43"/>
      <c r="AAG12" s="43"/>
      <c r="AAH12" s="43"/>
      <c r="AAI12" s="43"/>
      <c r="AAJ12" s="43"/>
      <c r="AAK12" s="43"/>
      <c r="AAL12" s="43"/>
      <c r="AAM12" s="43"/>
      <c r="AAN12" s="43"/>
      <c r="AAO12" s="43"/>
      <c r="AAP12" s="43"/>
      <c r="AAQ12" s="43"/>
      <c r="AAR12" s="43"/>
      <c r="AAS12" s="43"/>
      <c r="AAT12" s="43"/>
      <c r="AAU12" s="43"/>
      <c r="AAV12" s="43"/>
      <c r="AAW12" s="43"/>
      <c r="AAX12" s="43"/>
      <c r="AAY12" s="43"/>
      <c r="AAZ12" s="43"/>
      <c r="ABA12" s="43"/>
      <c r="ABB12" s="43"/>
      <c r="ABC12" s="43"/>
      <c r="ABD12" s="43"/>
      <c r="ABE12" s="43"/>
      <c r="ABF12" s="43"/>
      <c r="ABG12" s="43"/>
      <c r="ABH12" s="43"/>
      <c r="ABI12" s="43"/>
      <c r="ABJ12" s="43"/>
      <c r="ABK12" s="43"/>
      <c r="ABL12" s="43"/>
      <c r="ABM12" s="43"/>
      <c r="ABN12" s="43"/>
      <c r="ABO12" s="43"/>
      <c r="ABP12" s="43"/>
      <c r="ABQ12" s="43"/>
      <c r="ABR12" s="43"/>
      <c r="ABS12" s="43"/>
      <c r="ABT12" s="43"/>
      <c r="ABU12" s="43"/>
      <c r="ABV12" s="43"/>
      <c r="ABW12" s="43"/>
      <c r="ABX12" s="43"/>
      <c r="ABY12" s="43"/>
      <c r="ABZ12" s="43"/>
      <c r="ACA12" s="43"/>
      <c r="ACB12" s="43"/>
      <c r="ACC12" s="43"/>
      <c r="ACD12" s="43"/>
      <c r="ACE12" s="43"/>
      <c r="ACF12" s="43"/>
      <c r="ACG12" s="43"/>
      <c r="ACH12" s="43"/>
      <c r="ACI12" s="43"/>
      <c r="ACJ12" s="43"/>
      <c r="ACK12" s="43"/>
      <c r="ACL12" s="43"/>
      <c r="ACM12" s="43"/>
      <c r="ACN12" s="43"/>
      <c r="ACO12" s="43"/>
      <c r="ACP12" s="43"/>
      <c r="ACQ12" s="43"/>
      <c r="ACR12" s="43"/>
      <c r="ACS12" s="43"/>
      <c r="ACT12" s="43"/>
      <c r="ACU12" s="43"/>
      <c r="ACV12" s="43"/>
      <c r="ACW12" s="43"/>
      <c r="ACX12" s="43"/>
      <c r="ACY12" s="43"/>
      <c r="ACZ12" s="43"/>
      <c r="ADA12" s="43"/>
      <c r="ADB12" s="43"/>
      <c r="ADC12" s="43"/>
      <c r="ADD12" s="43"/>
      <c r="ADE12" s="43"/>
      <c r="ADF12" s="43"/>
      <c r="ADG12" s="43"/>
      <c r="ADH12" s="43"/>
      <c r="ADI12" s="43"/>
      <c r="ADJ12" s="43"/>
      <c r="ADK12" s="43"/>
      <c r="ADL12" s="43"/>
      <c r="ADM12" s="43"/>
      <c r="ADN12" s="43"/>
      <c r="ADO12" s="43"/>
      <c r="ADP12" s="43"/>
      <c r="ADQ12" s="43"/>
      <c r="ADR12" s="43"/>
      <c r="ADS12" s="43"/>
      <c r="ADT12" s="43"/>
      <c r="ADU12" s="43"/>
      <c r="ADV12" s="43"/>
      <c r="ADW12" s="43"/>
      <c r="ADX12" s="43"/>
      <c r="ADY12" s="43"/>
      <c r="ADZ12" s="43"/>
      <c r="AEA12" s="43"/>
      <c r="AEB12" s="43"/>
      <c r="AEC12" s="43"/>
      <c r="AED12" s="43"/>
      <c r="AEE12" s="43"/>
      <c r="AEF12" s="43"/>
      <c r="AEG12" s="43"/>
      <c r="AEH12" s="43"/>
      <c r="AEI12" s="43"/>
      <c r="AEJ12" s="43"/>
      <c r="AEK12" s="43"/>
      <c r="AEL12" s="43"/>
      <c r="AEM12" s="43"/>
      <c r="AEN12" s="43"/>
      <c r="AEO12" s="43"/>
      <c r="AEP12" s="43"/>
      <c r="AEQ12" s="43"/>
      <c r="AER12" s="43"/>
      <c r="AES12" s="43"/>
      <c r="AET12" s="43"/>
      <c r="AEU12" s="43"/>
      <c r="AEV12" s="43"/>
      <c r="AEW12" s="43"/>
      <c r="AEX12" s="43"/>
      <c r="AEY12" s="43"/>
      <c r="AEZ12" s="43"/>
      <c r="AFA12" s="43"/>
      <c r="AFB12" s="43"/>
      <c r="AFC12" s="43"/>
      <c r="AFD12" s="43"/>
      <c r="AFE12" s="43"/>
      <c r="AFF12" s="43"/>
      <c r="AFG12" s="43"/>
      <c r="AFH12" s="43"/>
      <c r="AFI12" s="43"/>
      <c r="AFJ12" s="43"/>
      <c r="AFK12" s="43"/>
      <c r="AFL12" s="43"/>
      <c r="AFM12" s="43"/>
      <c r="AFN12" s="43"/>
      <c r="AFO12" s="43"/>
      <c r="AFP12" s="43"/>
      <c r="AFQ12" s="43"/>
      <c r="AFR12" s="43"/>
      <c r="AFS12" s="43"/>
      <c r="AFT12" s="43"/>
      <c r="AFU12" s="43"/>
      <c r="AFV12" s="43"/>
      <c r="AFW12" s="43"/>
      <c r="AFX12" s="43"/>
      <c r="AFY12" s="43"/>
      <c r="AFZ12" s="43"/>
      <c r="AGA12" s="43"/>
      <c r="AGB12" s="43"/>
      <c r="AGC12" s="43"/>
      <c r="AGD12" s="43"/>
      <c r="AGE12" s="43"/>
      <c r="AGF12" s="43"/>
      <c r="AGG12" s="43"/>
      <c r="AGH12" s="43"/>
      <c r="AGI12" s="43"/>
      <c r="AGJ12" s="43"/>
      <c r="AGK12" s="43"/>
      <c r="AGL12" s="43"/>
      <c r="AGM12" s="43"/>
      <c r="AGN12" s="43"/>
      <c r="AGO12" s="43"/>
      <c r="AGP12" s="43"/>
      <c r="AGQ12" s="43"/>
      <c r="AGR12" s="43"/>
      <c r="AGS12" s="43"/>
      <c r="AGT12" s="43"/>
      <c r="AGU12" s="43"/>
      <c r="AGV12" s="43"/>
      <c r="AGW12" s="43"/>
      <c r="AGX12" s="43"/>
      <c r="AGY12" s="43"/>
      <c r="AGZ12" s="43"/>
      <c r="AHA12" s="43"/>
      <c r="AHB12" s="43"/>
      <c r="AHC12" s="43"/>
      <c r="AHD12" s="43"/>
      <c r="AHE12" s="43"/>
      <c r="AHF12" s="43"/>
      <c r="AHG12" s="43"/>
      <c r="AHH12" s="43"/>
      <c r="AHI12" s="43"/>
      <c r="AHJ12" s="43"/>
      <c r="AHK12" s="43"/>
      <c r="AHL12" s="43"/>
      <c r="AHM12" s="43"/>
      <c r="AHN12" s="43"/>
      <c r="AHO12" s="43"/>
      <c r="AHP12" s="43"/>
      <c r="AHQ12" s="43"/>
      <c r="AHR12" s="43"/>
      <c r="AHS12" s="43"/>
      <c r="AHT12" s="43"/>
      <c r="AHU12" s="43"/>
      <c r="AHV12" s="43"/>
      <c r="AHW12" s="43"/>
      <c r="AHX12" s="43"/>
      <c r="AHY12" s="43"/>
      <c r="AHZ12" s="43"/>
      <c r="AIA12" s="43"/>
      <c r="AIB12" s="43"/>
      <c r="AIC12" s="43"/>
      <c r="AID12" s="43"/>
      <c r="AIE12" s="43"/>
      <c r="AIF12" s="43"/>
      <c r="AIG12" s="43"/>
      <c r="AIH12" s="43"/>
      <c r="AII12" s="43"/>
      <c r="AIJ12" s="43"/>
      <c r="AIK12" s="43"/>
      <c r="AIL12" s="43"/>
      <c r="AIM12" s="43"/>
      <c r="AIN12" s="43"/>
      <c r="AIO12" s="43"/>
      <c r="AIP12" s="43"/>
      <c r="AIQ12" s="43"/>
      <c r="AIR12" s="43"/>
      <c r="AIS12" s="43"/>
      <c r="AIT12" s="43"/>
      <c r="AIU12" s="43"/>
      <c r="AIV12" s="43"/>
      <c r="AIW12" s="43"/>
      <c r="AIX12" s="43"/>
      <c r="AIY12" s="43"/>
      <c r="AIZ12" s="43"/>
      <c r="AJA12" s="43"/>
      <c r="AJB12" s="43"/>
      <c r="AJC12" s="43"/>
      <c r="AJD12" s="43"/>
      <c r="AJE12" s="43"/>
      <c r="AJF12" s="43"/>
      <c r="AJG12" s="43"/>
      <c r="AJH12" s="43"/>
      <c r="AJI12" s="43"/>
      <c r="AJJ12" s="43"/>
      <c r="AJK12" s="43"/>
      <c r="AJL12" s="43"/>
      <c r="AJM12" s="43"/>
      <c r="AJN12" s="43"/>
      <c r="AJO12" s="43"/>
      <c r="AJP12" s="43"/>
      <c r="AJQ12" s="43"/>
      <c r="AJR12" s="43"/>
      <c r="AJS12" s="43"/>
      <c r="AJT12" s="43"/>
      <c r="AJU12" s="43"/>
      <c r="AJV12" s="43"/>
      <c r="AJW12" s="43"/>
      <c r="AJX12" s="43"/>
      <c r="AJY12" s="43"/>
      <c r="AJZ12" s="43"/>
      <c r="AKA12" s="43"/>
      <c r="AKB12" s="43"/>
      <c r="AKC12" s="43"/>
      <c r="AKD12" s="43"/>
      <c r="AKE12" s="43"/>
      <c r="AKF12" s="43"/>
      <c r="AKG12" s="43"/>
      <c r="AKH12" s="43"/>
      <c r="AKI12" s="43"/>
      <c r="AKJ12" s="43"/>
      <c r="AKK12" s="43"/>
      <c r="AKL12" s="43"/>
      <c r="AKM12" s="43"/>
      <c r="AKN12" s="43"/>
      <c r="AKO12" s="43"/>
      <c r="AKP12" s="43"/>
      <c r="AKQ12" s="43"/>
      <c r="AKR12" s="43"/>
      <c r="AKS12" s="43"/>
      <c r="AKT12" s="43"/>
      <c r="AKU12" s="43"/>
      <c r="AKV12" s="43"/>
      <c r="AKW12" s="43"/>
      <c r="AKX12" s="43"/>
      <c r="AKY12" s="43"/>
      <c r="AKZ12" s="43"/>
      <c r="ALA12" s="43"/>
      <c r="ALB12" s="43"/>
      <c r="ALC12" s="43"/>
      <c r="ALD12" s="43"/>
      <c r="ALE12" s="43"/>
      <c r="ALF12" s="43"/>
      <c r="ALG12" s="43"/>
      <c r="ALH12" s="43"/>
      <c r="ALI12" s="43"/>
      <c r="ALJ12" s="43"/>
      <c r="ALK12" s="43"/>
      <c r="ALL12" s="43"/>
      <c r="ALM12" s="43"/>
      <c r="ALN12" s="43"/>
      <c r="ALO12" s="43"/>
      <c r="ALP12" s="43"/>
      <c r="ALQ12" s="43"/>
      <c r="ALR12" s="43"/>
      <c r="ALS12" s="43"/>
      <c r="ALT12" s="43"/>
      <c r="ALU12" s="43"/>
      <c r="ALV12" s="43"/>
      <c r="ALW12" s="43"/>
      <c r="ALX12" s="43"/>
      <c r="ALY12" s="43"/>
      <c r="ALZ12" s="43"/>
      <c r="AMA12" s="43"/>
      <c r="AMB12" s="43"/>
      <c r="AMC12" s="43"/>
      <c r="AMD12" s="43"/>
      <c r="AME12" s="43"/>
      <c r="AMF12" s="43"/>
    </row>
    <row r="13" spans="1:1020" ht="10.5" customHeight="1" x14ac:dyDescent="0.2">
      <c r="A13" s="306" t="s">
        <v>1008</v>
      </c>
      <c r="B13" s="306"/>
      <c r="C13" s="306"/>
      <c r="D13" s="306"/>
      <c r="E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  <c r="HX13" s="43"/>
      <c r="HY13" s="43"/>
      <c r="HZ13" s="43"/>
      <c r="IA13" s="43"/>
      <c r="IB13" s="43"/>
      <c r="IC13" s="43"/>
      <c r="ID13" s="43"/>
      <c r="IE13" s="43"/>
      <c r="IF13" s="43"/>
      <c r="IG13" s="43"/>
      <c r="IH13" s="43"/>
      <c r="II13" s="43"/>
      <c r="IJ13" s="43"/>
      <c r="IK13" s="43"/>
      <c r="IL13" s="43"/>
      <c r="IM13" s="43"/>
      <c r="IN13" s="43"/>
      <c r="IO13" s="43"/>
      <c r="IP13" s="43"/>
      <c r="IQ13" s="43"/>
      <c r="IR13" s="43"/>
      <c r="IS13" s="43"/>
      <c r="IT13" s="43"/>
      <c r="IU13" s="43"/>
      <c r="IV13" s="43"/>
      <c r="IW13" s="43"/>
      <c r="IX13" s="43"/>
      <c r="IY13" s="43"/>
      <c r="IZ13" s="43"/>
      <c r="JA13" s="43"/>
      <c r="JB13" s="43"/>
      <c r="JC13" s="43"/>
      <c r="JD13" s="43"/>
      <c r="JE13" s="43"/>
      <c r="JF13" s="43"/>
      <c r="JG13" s="43"/>
      <c r="JH13" s="43"/>
      <c r="JI13" s="43"/>
      <c r="JJ13" s="43"/>
      <c r="JK13" s="43"/>
      <c r="JL13" s="43"/>
      <c r="JM13" s="43"/>
      <c r="JN13" s="43"/>
      <c r="JO13" s="43"/>
      <c r="JP13" s="43"/>
      <c r="JQ13" s="43"/>
      <c r="JR13" s="43"/>
      <c r="JS13" s="43"/>
      <c r="JT13" s="43"/>
      <c r="JU13" s="43"/>
      <c r="JV13" s="43"/>
      <c r="JW13" s="43"/>
      <c r="JX13" s="43"/>
      <c r="JY13" s="43"/>
      <c r="JZ13" s="43"/>
      <c r="KA13" s="43"/>
      <c r="KB13" s="43"/>
      <c r="KC13" s="43"/>
      <c r="KD13" s="43"/>
      <c r="KE13" s="43"/>
      <c r="KF13" s="43"/>
      <c r="KG13" s="43"/>
      <c r="KH13" s="43"/>
      <c r="KI13" s="43"/>
      <c r="KJ13" s="43"/>
      <c r="KK13" s="43"/>
      <c r="KL13" s="43"/>
      <c r="KM13" s="43"/>
      <c r="KN13" s="43"/>
      <c r="KO13" s="43"/>
      <c r="KP13" s="43"/>
      <c r="KQ13" s="43"/>
      <c r="KR13" s="43"/>
      <c r="KS13" s="43"/>
      <c r="KT13" s="43"/>
      <c r="KU13" s="43"/>
      <c r="KV13" s="43"/>
      <c r="KW13" s="43"/>
      <c r="KX13" s="43"/>
      <c r="KY13" s="43"/>
      <c r="KZ13" s="43"/>
      <c r="LA13" s="43"/>
      <c r="LB13" s="43"/>
      <c r="LC13" s="43"/>
      <c r="LD13" s="43"/>
      <c r="LE13" s="43"/>
      <c r="LF13" s="43"/>
      <c r="LG13" s="43"/>
      <c r="LH13" s="43"/>
      <c r="LI13" s="43"/>
      <c r="LJ13" s="43"/>
      <c r="LK13" s="43"/>
      <c r="LL13" s="43"/>
      <c r="LM13" s="43"/>
      <c r="LN13" s="43"/>
      <c r="LO13" s="43"/>
      <c r="LP13" s="43"/>
      <c r="LQ13" s="43"/>
      <c r="LR13" s="43"/>
      <c r="LS13" s="43"/>
      <c r="LT13" s="43"/>
      <c r="LU13" s="43"/>
      <c r="LV13" s="43"/>
      <c r="LW13" s="43"/>
      <c r="LX13" s="43"/>
      <c r="LY13" s="43"/>
      <c r="LZ13" s="43"/>
      <c r="MA13" s="43"/>
      <c r="MB13" s="43"/>
      <c r="MC13" s="43"/>
      <c r="MD13" s="43"/>
      <c r="ME13" s="43"/>
      <c r="MF13" s="43"/>
      <c r="MG13" s="43"/>
      <c r="MH13" s="43"/>
      <c r="MI13" s="43"/>
      <c r="MJ13" s="43"/>
      <c r="MK13" s="43"/>
      <c r="ML13" s="43"/>
      <c r="MM13" s="43"/>
      <c r="MN13" s="43"/>
      <c r="MO13" s="43"/>
      <c r="MP13" s="43"/>
      <c r="MQ13" s="43"/>
      <c r="MR13" s="43"/>
      <c r="MS13" s="43"/>
      <c r="MT13" s="43"/>
      <c r="MU13" s="43"/>
      <c r="MV13" s="43"/>
      <c r="MW13" s="43"/>
      <c r="MX13" s="43"/>
      <c r="MY13" s="43"/>
      <c r="MZ13" s="43"/>
      <c r="NA13" s="43"/>
      <c r="NB13" s="43"/>
      <c r="NC13" s="43"/>
      <c r="ND13" s="43"/>
      <c r="NE13" s="43"/>
      <c r="NF13" s="43"/>
      <c r="NG13" s="43"/>
      <c r="NH13" s="43"/>
      <c r="NI13" s="43"/>
      <c r="NJ13" s="43"/>
      <c r="NK13" s="43"/>
      <c r="NL13" s="43"/>
      <c r="NM13" s="43"/>
      <c r="NN13" s="43"/>
      <c r="NO13" s="43"/>
      <c r="NP13" s="43"/>
      <c r="NQ13" s="43"/>
      <c r="NR13" s="43"/>
      <c r="NS13" s="43"/>
      <c r="NT13" s="43"/>
      <c r="NU13" s="43"/>
      <c r="NV13" s="43"/>
      <c r="NW13" s="43"/>
      <c r="NX13" s="43"/>
      <c r="NY13" s="43"/>
      <c r="NZ13" s="43"/>
      <c r="OA13" s="43"/>
      <c r="OB13" s="43"/>
      <c r="OC13" s="43"/>
      <c r="OD13" s="43"/>
      <c r="OE13" s="43"/>
      <c r="OF13" s="43"/>
      <c r="OG13" s="43"/>
      <c r="OH13" s="43"/>
      <c r="OI13" s="43"/>
      <c r="OJ13" s="43"/>
      <c r="OK13" s="43"/>
      <c r="OL13" s="43"/>
      <c r="OM13" s="43"/>
      <c r="ON13" s="43"/>
      <c r="OO13" s="43"/>
      <c r="OP13" s="43"/>
      <c r="OQ13" s="43"/>
      <c r="OR13" s="43"/>
      <c r="OS13" s="43"/>
      <c r="OT13" s="43"/>
      <c r="OU13" s="43"/>
      <c r="OV13" s="43"/>
      <c r="OW13" s="43"/>
      <c r="OX13" s="43"/>
      <c r="OY13" s="43"/>
      <c r="OZ13" s="43"/>
      <c r="PA13" s="43"/>
      <c r="PB13" s="43"/>
      <c r="PC13" s="43"/>
      <c r="PD13" s="43"/>
      <c r="PE13" s="43"/>
      <c r="PF13" s="43"/>
      <c r="PG13" s="43"/>
      <c r="PH13" s="43"/>
      <c r="PI13" s="43"/>
      <c r="PJ13" s="43"/>
      <c r="PK13" s="43"/>
      <c r="PL13" s="43"/>
      <c r="PM13" s="43"/>
      <c r="PN13" s="43"/>
      <c r="PO13" s="43"/>
      <c r="PP13" s="43"/>
      <c r="PQ13" s="43"/>
      <c r="PR13" s="43"/>
      <c r="PS13" s="43"/>
      <c r="PT13" s="43"/>
      <c r="PU13" s="43"/>
      <c r="PV13" s="43"/>
      <c r="PW13" s="43"/>
      <c r="PX13" s="43"/>
      <c r="PY13" s="43"/>
      <c r="PZ13" s="43"/>
      <c r="QA13" s="43"/>
      <c r="QB13" s="43"/>
      <c r="QC13" s="43"/>
      <c r="QD13" s="43"/>
      <c r="QE13" s="43"/>
      <c r="QF13" s="43"/>
      <c r="QG13" s="43"/>
      <c r="QH13" s="43"/>
      <c r="QI13" s="43"/>
      <c r="QJ13" s="43"/>
      <c r="QK13" s="43"/>
      <c r="QL13" s="43"/>
      <c r="QM13" s="43"/>
      <c r="QN13" s="43"/>
      <c r="QO13" s="43"/>
      <c r="QP13" s="43"/>
      <c r="QQ13" s="43"/>
      <c r="QR13" s="43"/>
      <c r="QS13" s="43"/>
      <c r="QT13" s="43"/>
      <c r="QU13" s="43"/>
      <c r="QV13" s="43"/>
      <c r="QW13" s="43"/>
      <c r="QX13" s="43"/>
      <c r="QY13" s="43"/>
      <c r="QZ13" s="43"/>
      <c r="RA13" s="43"/>
      <c r="RB13" s="43"/>
      <c r="RC13" s="43"/>
      <c r="RD13" s="43"/>
      <c r="RE13" s="43"/>
      <c r="RF13" s="43"/>
      <c r="RG13" s="43"/>
      <c r="RH13" s="43"/>
      <c r="RI13" s="43"/>
      <c r="RJ13" s="43"/>
      <c r="RK13" s="43"/>
      <c r="RL13" s="43"/>
      <c r="RM13" s="43"/>
      <c r="RN13" s="43"/>
      <c r="RO13" s="43"/>
      <c r="RP13" s="43"/>
      <c r="RQ13" s="43"/>
      <c r="RR13" s="43"/>
      <c r="RS13" s="43"/>
      <c r="RT13" s="43"/>
      <c r="RU13" s="43"/>
      <c r="RV13" s="43"/>
      <c r="RW13" s="43"/>
      <c r="RX13" s="43"/>
      <c r="RY13" s="43"/>
      <c r="RZ13" s="43"/>
      <c r="SA13" s="43"/>
      <c r="SB13" s="43"/>
      <c r="SC13" s="43"/>
      <c r="SD13" s="43"/>
      <c r="SE13" s="43"/>
      <c r="SF13" s="43"/>
      <c r="SG13" s="43"/>
      <c r="SH13" s="43"/>
      <c r="SI13" s="43"/>
      <c r="SJ13" s="43"/>
      <c r="SK13" s="43"/>
      <c r="SL13" s="43"/>
      <c r="SM13" s="43"/>
      <c r="SN13" s="43"/>
      <c r="SO13" s="43"/>
      <c r="SP13" s="43"/>
      <c r="SQ13" s="43"/>
      <c r="SR13" s="43"/>
      <c r="SS13" s="43"/>
      <c r="ST13" s="43"/>
      <c r="SU13" s="43"/>
      <c r="SV13" s="43"/>
      <c r="SW13" s="43"/>
      <c r="SX13" s="43"/>
      <c r="SY13" s="43"/>
      <c r="SZ13" s="43"/>
      <c r="TA13" s="43"/>
      <c r="TB13" s="43"/>
      <c r="TC13" s="43"/>
      <c r="TD13" s="43"/>
      <c r="TE13" s="43"/>
      <c r="TF13" s="43"/>
      <c r="TG13" s="43"/>
      <c r="TH13" s="43"/>
      <c r="TI13" s="43"/>
      <c r="TJ13" s="43"/>
      <c r="TK13" s="43"/>
      <c r="TL13" s="43"/>
      <c r="TM13" s="43"/>
      <c r="TN13" s="43"/>
      <c r="TO13" s="43"/>
      <c r="TP13" s="43"/>
      <c r="TQ13" s="43"/>
      <c r="TR13" s="43"/>
      <c r="TS13" s="43"/>
      <c r="TT13" s="43"/>
      <c r="TU13" s="43"/>
      <c r="TV13" s="43"/>
      <c r="TW13" s="43"/>
      <c r="TX13" s="43"/>
      <c r="TY13" s="43"/>
      <c r="TZ13" s="43"/>
      <c r="UA13" s="43"/>
      <c r="UB13" s="43"/>
      <c r="UC13" s="43"/>
      <c r="UD13" s="43"/>
      <c r="UE13" s="43"/>
      <c r="UF13" s="43"/>
      <c r="UG13" s="43"/>
      <c r="UH13" s="43"/>
      <c r="UI13" s="43"/>
      <c r="UJ13" s="43"/>
      <c r="UK13" s="43"/>
      <c r="UL13" s="43"/>
      <c r="UM13" s="43"/>
      <c r="UN13" s="43"/>
      <c r="UO13" s="43"/>
      <c r="UP13" s="43"/>
      <c r="UQ13" s="43"/>
      <c r="UR13" s="43"/>
      <c r="US13" s="43"/>
      <c r="UT13" s="43"/>
      <c r="UU13" s="43"/>
      <c r="UV13" s="43"/>
      <c r="UW13" s="43"/>
      <c r="UX13" s="43"/>
      <c r="UY13" s="43"/>
      <c r="UZ13" s="43"/>
      <c r="VA13" s="43"/>
      <c r="VB13" s="43"/>
      <c r="VC13" s="43"/>
      <c r="VD13" s="43"/>
      <c r="VE13" s="43"/>
      <c r="VF13" s="43"/>
      <c r="VG13" s="43"/>
      <c r="VH13" s="43"/>
      <c r="VI13" s="43"/>
      <c r="VJ13" s="43"/>
      <c r="VK13" s="43"/>
      <c r="VL13" s="43"/>
      <c r="VM13" s="43"/>
      <c r="VN13" s="43"/>
      <c r="VO13" s="43"/>
      <c r="VP13" s="43"/>
      <c r="VQ13" s="43"/>
      <c r="VR13" s="43"/>
      <c r="VS13" s="43"/>
      <c r="VT13" s="43"/>
      <c r="VU13" s="43"/>
      <c r="VV13" s="43"/>
      <c r="VW13" s="43"/>
      <c r="VX13" s="43"/>
      <c r="VY13" s="43"/>
      <c r="VZ13" s="43"/>
      <c r="WA13" s="43"/>
      <c r="WB13" s="43"/>
      <c r="WC13" s="43"/>
      <c r="WD13" s="43"/>
      <c r="WE13" s="43"/>
      <c r="WF13" s="43"/>
      <c r="WG13" s="43"/>
      <c r="WH13" s="43"/>
      <c r="WI13" s="43"/>
      <c r="WJ13" s="43"/>
      <c r="WK13" s="43"/>
      <c r="WL13" s="43"/>
      <c r="WM13" s="43"/>
      <c r="WN13" s="43"/>
      <c r="WO13" s="43"/>
      <c r="WP13" s="43"/>
      <c r="WQ13" s="43"/>
      <c r="WR13" s="43"/>
      <c r="WS13" s="43"/>
      <c r="WT13" s="43"/>
      <c r="WU13" s="43"/>
      <c r="WV13" s="43"/>
      <c r="WW13" s="43"/>
      <c r="WX13" s="43"/>
      <c r="WY13" s="43"/>
      <c r="WZ13" s="43"/>
      <c r="XA13" s="43"/>
      <c r="XB13" s="43"/>
      <c r="XC13" s="43"/>
      <c r="XD13" s="43"/>
      <c r="XE13" s="43"/>
      <c r="XF13" s="43"/>
      <c r="XG13" s="43"/>
      <c r="XH13" s="43"/>
      <c r="XI13" s="43"/>
      <c r="XJ13" s="43"/>
      <c r="XK13" s="43"/>
      <c r="XL13" s="43"/>
      <c r="XM13" s="43"/>
      <c r="XN13" s="43"/>
      <c r="XO13" s="43"/>
      <c r="XP13" s="43"/>
      <c r="XQ13" s="43"/>
      <c r="XR13" s="43"/>
      <c r="XS13" s="43"/>
      <c r="XT13" s="43"/>
      <c r="XU13" s="43"/>
      <c r="XV13" s="43"/>
      <c r="XW13" s="43"/>
      <c r="XX13" s="43"/>
      <c r="XY13" s="43"/>
      <c r="XZ13" s="43"/>
      <c r="YA13" s="43"/>
      <c r="YB13" s="43"/>
      <c r="YC13" s="43"/>
      <c r="YD13" s="43"/>
      <c r="YE13" s="43"/>
      <c r="YF13" s="43"/>
      <c r="YG13" s="43"/>
      <c r="YH13" s="43"/>
      <c r="YI13" s="43"/>
      <c r="YJ13" s="43"/>
      <c r="YK13" s="43"/>
      <c r="YL13" s="43"/>
      <c r="YM13" s="43"/>
      <c r="YN13" s="43"/>
      <c r="YO13" s="43"/>
      <c r="YP13" s="43"/>
      <c r="YQ13" s="43"/>
      <c r="YR13" s="43"/>
      <c r="YS13" s="43"/>
      <c r="YT13" s="43"/>
      <c r="YU13" s="43"/>
      <c r="YV13" s="43"/>
      <c r="YW13" s="43"/>
      <c r="YX13" s="43"/>
      <c r="YY13" s="43"/>
      <c r="YZ13" s="43"/>
      <c r="ZA13" s="43"/>
      <c r="ZB13" s="43"/>
      <c r="ZC13" s="43"/>
      <c r="ZD13" s="43"/>
      <c r="ZE13" s="43"/>
      <c r="ZF13" s="43"/>
      <c r="ZG13" s="43"/>
      <c r="ZH13" s="43"/>
      <c r="ZI13" s="43"/>
      <c r="ZJ13" s="43"/>
      <c r="ZK13" s="43"/>
      <c r="ZL13" s="43"/>
      <c r="ZM13" s="43"/>
      <c r="ZN13" s="43"/>
      <c r="ZO13" s="43"/>
      <c r="ZP13" s="43"/>
      <c r="ZQ13" s="43"/>
      <c r="ZR13" s="43"/>
      <c r="ZS13" s="43"/>
      <c r="ZT13" s="43"/>
      <c r="ZU13" s="43"/>
      <c r="ZV13" s="43"/>
      <c r="ZW13" s="43"/>
      <c r="ZX13" s="43"/>
      <c r="ZY13" s="43"/>
      <c r="ZZ13" s="43"/>
      <c r="AAA13" s="43"/>
      <c r="AAB13" s="43"/>
      <c r="AAC13" s="43"/>
      <c r="AAD13" s="43"/>
      <c r="AAE13" s="43"/>
      <c r="AAF13" s="43"/>
      <c r="AAG13" s="43"/>
      <c r="AAH13" s="43"/>
      <c r="AAI13" s="43"/>
      <c r="AAJ13" s="43"/>
      <c r="AAK13" s="43"/>
      <c r="AAL13" s="43"/>
      <c r="AAM13" s="43"/>
      <c r="AAN13" s="43"/>
      <c r="AAO13" s="43"/>
      <c r="AAP13" s="43"/>
      <c r="AAQ13" s="43"/>
      <c r="AAR13" s="43"/>
      <c r="AAS13" s="43"/>
      <c r="AAT13" s="43"/>
      <c r="AAU13" s="43"/>
      <c r="AAV13" s="43"/>
      <c r="AAW13" s="43"/>
      <c r="AAX13" s="43"/>
      <c r="AAY13" s="43"/>
      <c r="AAZ13" s="43"/>
      <c r="ABA13" s="43"/>
      <c r="ABB13" s="43"/>
      <c r="ABC13" s="43"/>
      <c r="ABD13" s="43"/>
      <c r="ABE13" s="43"/>
      <c r="ABF13" s="43"/>
      <c r="ABG13" s="43"/>
      <c r="ABH13" s="43"/>
      <c r="ABI13" s="43"/>
      <c r="ABJ13" s="43"/>
      <c r="ABK13" s="43"/>
      <c r="ABL13" s="43"/>
      <c r="ABM13" s="43"/>
      <c r="ABN13" s="43"/>
      <c r="ABO13" s="43"/>
      <c r="ABP13" s="43"/>
      <c r="ABQ13" s="43"/>
      <c r="ABR13" s="43"/>
      <c r="ABS13" s="43"/>
      <c r="ABT13" s="43"/>
      <c r="ABU13" s="43"/>
      <c r="ABV13" s="43"/>
      <c r="ABW13" s="43"/>
      <c r="ABX13" s="43"/>
      <c r="ABY13" s="43"/>
      <c r="ABZ13" s="43"/>
      <c r="ACA13" s="43"/>
      <c r="ACB13" s="43"/>
      <c r="ACC13" s="43"/>
      <c r="ACD13" s="43"/>
      <c r="ACE13" s="43"/>
      <c r="ACF13" s="43"/>
      <c r="ACG13" s="43"/>
      <c r="ACH13" s="43"/>
      <c r="ACI13" s="43"/>
      <c r="ACJ13" s="43"/>
      <c r="ACK13" s="43"/>
      <c r="ACL13" s="43"/>
      <c r="ACM13" s="43"/>
      <c r="ACN13" s="43"/>
      <c r="ACO13" s="43"/>
      <c r="ACP13" s="43"/>
      <c r="ACQ13" s="43"/>
      <c r="ACR13" s="43"/>
      <c r="ACS13" s="43"/>
      <c r="ACT13" s="43"/>
      <c r="ACU13" s="43"/>
      <c r="ACV13" s="43"/>
      <c r="ACW13" s="43"/>
      <c r="ACX13" s="43"/>
      <c r="ACY13" s="43"/>
      <c r="ACZ13" s="43"/>
      <c r="ADA13" s="43"/>
      <c r="ADB13" s="43"/>
      <c r="ADC13" s="43"/>
      <c r="ADD13" s="43"/>
      <c r="ADE13" s="43"/>
      <c r="ADF13" s="43"/>
      <c r="ADG13" s="43"/>
      <c r="ADH13" s="43"/>
      <c r="ADI13" s="43"/>
      <c r="ADJ13" s="43"/>
      <c r="ADK13" s="43"/>
      <c r="ADL13" s="43"/>
      <c r="ADM13" s="43"/>
      <c r="ADN13" s="43"/>
      <c r="ADO13" s="43"/>
      <c r="ADP13" s="43"/>
      <c r="ADQ13" s="43"/>
      <c r="ADR13" s="43"/>
      <c r="ADS13" s="43"/>
      <c r="ADT13" s="43"/>
      <c r="ADU13" s="43"/>
      <c r="ADV13" s="43"/>
      <c r="ADW13" s="43"/>
      <c r="ADX13" s="43"/>
      <c r="ADY13" s="43"/>
      <c r="ADZ13" s="43"/>
      <c r="AEA13" s="43"/>
      <c r="AEB13" s="43"/>
      <c r="AEC13" s="43"/>
      <c r="AED13" s="43"/>
      <c r="AEE13" s="43"/>
      <c r="AEF13" s="43"/>
      <c r="AEG13" s="43"/>
      <c r="AEH13" s="43"/>
      <c r="AEI13" s="43"/>
      <c r="AEJ13" s="43"/>
      <c r="AEK13" s="43"/>
      <c r="AEL13" s="43"/>
      <c r="AEM13" s="43"/>
      <c r="AEN13" s="43"/>
      <c r="AEO13" s="43"/>
      <c r="AEP13" s="43"/>
      <c r="AEQ13" s="43"/>
      <c r="AER13" s="43"/>
      <c r="AES13" s="43"/>
      <c r="AET13" s="43"/>
      <c r="AEU13" s="43"/>
      <c r="AEV13" s="43"/>
      <c r="AEW13" s="43"/>
      <c r="AEX13" s="43"/>
      <c r="AEY13" s="43"/>
      <c r="AEZ13" s="43"/>
      <c r="AFA13" s="43"/>
      <c r="AFB13" s="43"/>
      <c r="AFC13" s="43"/>
      <c r="AFD13" s="43"/>
      <c r="AFE13" s="43"/>
      <c r="AFF13" s="43"/>
      <c r="AFG13" s="43"/>
      <c r="AFH13" s="43"/>
      <c r="AFI13" s="43"/>
      <c r="AFJ13" s="43"/>
      <c r="AFK13" s="43"/>
      <c r="AFL13" s="43"/>
      <c r="AFM13" s="43"/>
      <c r="AFN13" s="43"/>
      <c r="AFO13" s="43"/>
      <c r="AFP13" s="43"/>
      <c r="AFQ13" s="43"/>
      <c r="AFR13" s="43"/>
      <c r="AFS13" s="43"/>
      <c r="AFT13" s="43"/>
      <c r="AFU13" s="43"/>
      <c r="AFV13" s="43"/>
      <c r="AFW13" s="43"/>
      <c r="AFX13" s="43"/>
      <c r="AFY13" s="43"/>
      <c r="AFZ13" s="43"/>
      <c r="AGA13" s="43"/>
      <c r="AGB13" s="43"/>
      <c r="AGC13" s="43"/>
      <c r="AGD13" s="43"/>
      <c r="AGE13" s="43"/>
      <c r="AGF13" s="43"/>
      <c r="AGG13" s="43"/>
      <c r="AGH13" s="43"/>
      <c r="AGI13" s="43"/>
      <c r="AGJ13" s="43"/>
      <c r="AGK13" s="43"/>
      <c r="AGL13" s="43"/>
      <c r="AGM13" s="43"/>
      <c r="AGN13" s="43"/>
      <c r="AGO13" s="43"/>
      <c r="AGP13" s="43"/>
      <c r="AGQ13" s="43"/>
      <c r="AGR13" s="43"/>
      <c r="AGS13" s="43"/>
      <c r="AGT13" s="43"/>
      <c r="AGU13" s="43"/>
      <c r="AGV13" s="43"/>
      <c r="AGW13" s="43"/>
      <c r="AGX13" s="43"/>
      <c r="AGY13" s="43"/>
      <c r="AGZ13" s="43"/>
      <c r="AHA13" s="43"/>
      <c r="AHB13" s="43"/>
      <c r="AHC13" s="43"/>
      <c r="AHD13" s="43"/>
      <c r="AHE13" s="43"/>
      <c r="AHF13" s="43"/>
      <c r="AHG13" s="43"/>
      <c r="AHH13" s="43"/>
      <c r="AHI13" s="43"/>
      <c r="AHJ13" s="43"/>
      <c r="AHK13" s="43"/>
      <c r="AHL13" s="43"/>
      <c r="AHM13" s="43"/>
      <c r="AHN13" s="43"/>
      <c r="AHO13" s="43"/>
      <c r="AHP13" s="43"/>
      <c r="AHQ13" s="43"/>
      <c r="AHR13" s="43"/>
      <c r="AHS13" s="43"/>
      <c r="AHT13" s="43"/>
      <c r="AHU13" s="43"/>
      <c r="AHV13" s="43"/>
      <c r="AHW13" s="43"/>
      <c r="AHX13" s="43"/>
      <c r="AHY13" s="43"/>
      <c r="AHZ13" s="43"/>
      <c r="AIA13" s="43"/>
      <c r="AIB13" s="43"/>
      <c r="AIC13" s="43"/>
      <c r="AID13" s="43"/>
      <c r="AIE13" s="43"/>
      <c r="AIF13" s="43"/>
      <c r="AIG13" s="43"/>
      <c r="AIH13" s="43"/>
      <c r="AII13" s="43"/>
      <c r="AIJ13" s="43"/>
      <c r="AIK13" s="43"/>
      <c r="AIL13" s="43"/>
      <c r="AIM13" s="43"/>
      <c r="AIN13" s="43"/>
      <c r="AIO13" s="43"/>
      <c r="AIP13" s="43"/>
      <c r="AIQ13" s="43"/>
      <c r="AIR13" s="43"/>
      <c r="AIS13" s="43"/>
      <c r="AIT13" s="43"/>
      <c r="AIU13" s="43"/>
      <c r="AIV13" s="43"/>
      <c r="AIW13" s="43"/>
      <c r="AIX13" s="43"/>
      <c r="AIY13" s="43"/>
      <c r="AIZ13" s="43"/>
      <c r="AJA13" s="43"/>
      <c r="AJB13" s="43"/>
      <c r="AJC13" s="43"/>
      <c r="AJD13" s="43"/>
      <c r="AJE13" s="43"/>
      <c r="AJF13" s="43"/>
      <c r="AJG13" s="43"/>
      <c r="AJH13" s="43"/>
      <c r="AJI13" s="43"/>
      <c r="AJJ13" s="43"/>
      <c r="AJK13" s="43"/>
      <c r="AJL13" s="43"/>
      <c r="AJM13" s="43"/>
      <c r="AJN13" s="43"/>
      <c r="AJO13" s="43"/>
      <c r="AJP13" s="43"/>
      <c r="AJQ13" s="43"/>
      <c r="AJR13" s="43"/>
      <c r="AJS13" s="43"/>
      <c r="AJT13" s="43"/>
      <c r="AJU13" s="43"/>
      <c r="AJV13" s="43"/>
      <c r="AJW13" s="43"/>
      <c r="AJX13" s="43"/>
      <c r="AJY13" s="43"/>
      <c r="AJZ13" s="43"/>
      <c r="AKA13" s="43"/>
      <c r="AKB13" s="43"/>
      <c r="AKC13" s="43"/>
      <c r="AKD13" s="43"/>
      <c r="AKE13" s="43"/>
      <c r="AKF13" s="43"/>
      <c r="AKG13" s="43"/>
      <c r="AKH13" s="43"/>
      <c r="AKI13" s="43"/>
      <c r="AKJ13" s="43"/>
      <c r="AKK13" s="43"/>
      <c r="AKL13" s="43"/>
      <c r="AKM13" s="43"/>
      <c r="AKN13" s="43"/>
      <c r="AKO13" s="43"/>
      <c r="AKP13" s="43"/>
      <c r="AKQ13" s="43"/>
      <c r="AKR13" s="43"/>
      <c r="AKS13" s="43"/>
      <c r="AKT13" s="43"/>
      <c r="AKU13" s="43"/>
      <c r="AKV13" s="43"/>
      <c r="AKW13" s="43"/>
      <c r="AKX13" s="43"/>
      <c r="AKY13" s="43"/>
      <c r="AKZ13" s="43"/>
      <c r="ALA13" s="43"/>
      <c r="ALB13" s="43"/>
      <c r="ALC13" s="43"/>
      <c r="ALD13" s="43"/>
      <c r="ALE13" s="43"/>
      <c r="ALF13" s="43"/>
      <c r="ALG13" s="43"/>
      <c r="ALH13" s="43"/>
      <c r="ALI13" s="43"/>
      <c r="ALJ13" s="43"/>
      <c r="ALK13" s="43"/>
      <c r="ALL13" s="43"/>
      <c r="ALM13" s="43"/>
      <c r="ALN13" s="43"/>
      <c r="ALO13" s="43"/>
      <c r="ALP13" s="43"/>
      <c r="ALQ13" s="43"/>
      <c r="ALR13" s="43"/>
      <c r="ALS13" s="43"/>
      <c r="ALT13" s="43"/>
      <c r="ALU13" s="43"/>
      <c r="ALV13" s="43"/>
      <c r="ALW13" s="43"/>
      <c r="ALX13" s="43"/>
      <c r="ALY13" s="43"/>
      <c r="ALZ13" s="43"/>
      <c r="AMA13" s="43"/>
      <c r="AMB13" s="43"/>
      <c r="AMC13" s="43"/>
      <c r="AMD13" s="43"/>
      <c r="AME13" s="43"/>
      <c r="AMF13" s="43"/>
    </row>
    <row r="14" spans="1:1020" x14ac:dyDescent="0.2">
      <c r="A14" s="307"/>
      <c r="B14" s="307"/>
      <c r="C14" s="307"/>
      <c r="D14" s="307"/>
      <c r="E14" s="43"/>
    </row>
    <row r="15" spans="1:1020" ht="12.75" hidden="1" customHeight="1" x14ac:dyDescent="0.2">
      <c r="A15" s="307"/>
      <c r="B15" s="307"/>
      <c r="C15" s="307"/>
      <c r="D15" s="307"/>
      <c r="E15" s="43"/>
    </row>
    <row r="16" spans="1:1020" ht="12.75" hidden="1" customHeight="1" x14ac:dyDescent="0.2">
      <c r="A16" s="307"/>
      <c r="B16" s="307"/>
      <c r="C16" s="307"/>
      <c r="D16" s="307"/>
      <c r="E16" s="43"/>
    </row>
    <row r="17" spans="1:10" ht="12.75" hidden="1" customHeight="1" x14ac:dyDescent="0.2">
      <c r="A17" s="307"/>
      <c r="B17" s="307"/>
      <c r="C17" s="307"/>
      <c r="D17" s="307"/>
      <c r="E17" s="43"/>
      <c r="H17" s="43"/>
      <c r="I17" s="86"/>
      <c r="J17" s="86"/>
    </row>
    <row r="18" spans="1:10" ht="12.75" hidden="1" customHeight="1" x14ac:dyDescent="0.2">
      <c r="A18" s="307"/>
      <c r="B18" s="307"/>
      <c r="C18" s="307"/>
      <c r="D18" s="307"/>
      <c r="E18" s="43"/>
      <c r="H18" s="43"/>
      <c r="I18" s="43"/>
      <c r="J18" s="86"/>
    </row>
    <row r="19" spans="1:10" ht="12.75" hidden="1" customHeight="1" x14ac:dyDescent="0.2">
      <c r="A19" s="307"/>
      <c r="B19" s="307"/>
      <c r="C19" s="307"/>
      <c r="D19" s="307"/>
      <c r="E19" s="237"/>
      <c r="F19" s="326">
        <v>2019</v>
      </c>
      <c r="G19" s="326"/>
    </row>
    <row r="20" spans="1:10" ht="12.75" hidden="1" customHeight="1" x14ac:dyDescent="0.2">
      <c r="A20" s="307"/>
      <c r="B20" s="307"/>
      <c r="C20" s="307"/>
      <c r="D20" s="307"/>
      <c r="E20" s="235" t="s">
        <v>327</v>
      </c>
      <c r="F20" s="205" t="s">
        <v>916</v>
      </c>
      <c r="G20" s="205" t="s">
        <v>327</v>
      </c>
    </row>
    <row r="21" spans="1:10" ht="12.75" hidden="1" customHeight="1" x14ac:dyDescent="0.2">
      <c r="A21" s="307"/>
      <c r="B21" s="307"/>
      <c r="C21" s="307"/>
      <c r="D21" s="307"/>
      <c r="E21" s="206">
        <v>3731407.9999999995</v>
      </c>
      <c r="F21" s="206">
        <v>5177910.8999999994</v>
      </c>
      <c r="G21" s="206">
        <v>4611657.5</v>
      </c>
    </row>
    <row r="22" spans="1:10" ht="12.75" hidden="1" customHeight="1" x14ac:dyDescent="0.2">
      <c r="A22" s="307"/>
      <c r="B22" s="307"/>
      <c r="C22" s="307"/>
      <c r="D22" s="307"/>
      <c r="E22" s="206">
        <v>401758.19999999995</v>
      </c>
      <c r="F22" s="206">
        <v>490932.2</v>
      </c>
      <c r="G22" s="206">
        <v>490932.2</v>
      </c>
    </row>
    <row r="23" spans="1:10" ht="12.75" hidden="1" customHeight="1" x14ac:dyDescent="0.2">
      <c r="A23" s="307"/>
      <c r="B23" s="307"/>
      <c r="C23" s="307"/>
      <c r="D23" s="307"/>
      <c r="E23" s="206">
        <v>756627.9</v>
      </c>
      <c r="F23" s="206">
        <v>415625.50000000012</v>
      </c>
      <c r="G23" s="206">
        <v>937564</v>
      </c>
    </row>
    <row r="24" spans="1:10" ht="12.75" hidden="1" customHeight="1" x14ac:dyDescent="0.2">
      <c r="A24" s="307"/>
      <c r="B24" s="307"/>
      <c r="C24" s="307"/>
      <c r="D24" s="307"/>
      <c r="E24" s="206">
        <v>51621.399999999994</v>
      </c>
      <c r="F24" s="206">
        <v>19240.799999999996</v>
      </c>
      <c r="G24" s="206">
        <v>63555.9</v>
      </c>
    </row>
    <row r="25" spans="1:10" ht="12.75" hidden="1" customHeight="1" x14ac:dyDescent="0.2">
      <c r="A25" s="307"/>
      <c r="B25" s="307"/>
      <c r="C25" s="307"/>
      <c r="D25" s="307"/>
      <c r="E25" s="43"/>
    </row>
    <row r="26" spans="1:10" ht="12.75" hidden="1" customHeight="1" x14ac:dyDescent="0.2">
      <c r="A26" s="307"/>
      <c r="B26" s="307"/>
      <c r="C26" s="307"/>
      <c r="D26" s="307"/>
      <c r="E26" s="94"/>
    </row>
    <row r="27" spans="1:10" ht="12.75" hidden="1" customHeight="1" x14ac:dyDescent="0.2">
      <c r="A27" s="307"/>
      <c r="B27" s="307"/>
      <c r="C27" s="307"/>
      <c r="D27" s="307"/>
      <c r="E27" s="236" t="s">
        <v>327</v>
      </c>
    </row>
    <row r="28" spans="1:10" ht="12.75" hidden="1" customHeight="1" x14ac:dyDescent="0.2">
      <c r="A28" s="307"/>
      <c r="B28" s="307"/>
      <c r="C28" s="307"/>
      <c r="D28" s="307"/>
      <c r="E28" s="207">
        <f t="shared" ref="E28:E30" si="0">E21/G21-1</f>
        <v>-0.19087486440612744</v>
      </c>
    </row>
    <row r="29" spans="1:10" ht="12.75" hidden="1" customHeight="1" x14ac:dyDescent="0.2">
      <c r="A29" s="307"/>
      <c r="B29" s="307"/>
      <c r="C29" s="307"/>
      <c r="D29" s="307"/>
      <c r="E29" s="207">
        <f t="shared" si="0"/>
        <v>-0.181642190102829</v>
      </c>
    </row>
    <row r="30" spans="1:10" ht="12.75" hidden="1" customHeight="1" x14ac:dyDescent="0.2">
      <c r="A30" s="307"/>
      <c r="B30" s="307"/>
      <c r="C30" s="307"/>
      <c r="D30" s="307"/>
      <c r="E30" s="207">
        <f t="shared" si="0"/>
        <v>-0.19298533220132175</v>
      </c>
    </row>
    <row r="31" spans="1:10" ht="12.75" hidden="1" customHeight="1" x14ac:dyDescent="0.2">
      <c r="A31" s="307"/>
      <c r="B31" s="307"/>
      <c r="C31" s="307"/>
      <c r="D31" s="307"/>
      <c r="E31" s="207">
        <f t="shared" ref="E31" si="1">E24/G24-1</f>
        <v>-0.1877795767190773</v>
      </c>
    </row>
    <row r="32" spans="1:10" x14ac:dyDescent="0.2">
      <c r="A32" s="307"/>
      <c r="B32" s="307"/>
      <c r="C32" s="307"/>
      <c r="D32" s="307"/>
      <c r="E32" s="43"/>
    </row>
    <row r="33" spans="1:4" x14ac:dyDescent="0.2">
      <c r="A33" s="307"/>
      <c r="B33" s="307"/>
      <c r="C33" s="307"/>
      <c r="D33" s="307"/>
    </row>
  </sheetData>
  <mergeCells count="5">
    <mergeCell ref="A1:D1"/>
    <mergeCell ref="A7:D7"/>
    <mergeCell ref="F19:G19"/>
    <mergeCell ref="E7:F7"/>
    <mergeCell ref="A13:D33"/>
  </mergeCells>
  <pageMargins left="0.7" right="0.7" top="0.75" bottom="0.75" header="0.51180555555555496" footer="0.51180555555555496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AMI20"/>
  <sheetViews>
    <sheetView zoomScale="130" zoomScaleNormal="130" workbookViewId="0">
      <selection activeCell="B2" sqref="B2:I2"/>
    </sheetView>
  </sheetViews>
  <sheetFormatPr baseColWidth="10" defaultColWidth="11.42578125" defaultRowHeight="12.75" x14ac:dyDescent="0.2"/>
  <cols>
    <col min="1" max="1" width="9.140625" style="20" customWidth="1"/>
    <col min="2" max="2" width="11.140625" style="20" bestFit="1" customWidth="1"/>
    <col min="3" max="4" width="9.28515625" style="20" customWidth="1"/>
    <col min="5" max="5" width="10.42578125" style="20" bestFit="1" customWidth="1"/>
    <col min="6" max="6" width="10" style="20" bestFit="1" customWidth="1"/>
    <col min="7" max="8" width="9.28515625" style="20" customWidth="1"/>
    <col min="9" max="10" width="11.42578125" style="20"/>
    <col min="11" max="21" width="11.5703125" style="20" hidden="1" customWidth="1"/>
    <col min="22" max="1023" width="11.42578125" style="20"/>
  </cols>
  <sheetData>
    <row r="1" spans="1:1023" x14ac:dyDescent="0.2">
      <c r="A1" s="329" t="s">
        <v>994</v>
      </c>
      <c r="B1" s="329"/>
      <c r="C1" s="329"/>
      <c r="D1" s="329"/>
      <c r="E1" s="329"/>
      <c r="F1" s="329"/>
      <c r="G1" s="329"/>
      <c r="H1" s="329"/>
      <c r="I1" s="329"/>
    </row>
    <row r="2" spans="1:1023" ht="22.5" x14ac:dyDescent="0.2">
      <c r="A2" s="246"/>
      <c r="B2" s="268" t="s">
        <v>456</v>
      </c>
      <c r="C2" s="268" t="s">
        <v>457</v>
      </c>
      <c r="D2" s="268" t="s">
        <v>458</v>
      </c>
      <c r="E2" s="268" t="s">
        <v>459</v>
      </c>
      <c r="F2" s="268" t="s">
        <v>460</v>
      </c>
      <c r="G2" s="268" t="s">
        <v>461</v>
      </c>
      <c r="H2" s="268" t="s">
        <v>462</v>
      </c>
      <c r="I2" s="268" t="s">
        <v>463</v>
      </c>
    </row>
    <row r="3" spans="1:1023" x14ac:dyDescent="0.2">
      <c r="A3" s="247">
        <v>2017</v>
      </c>
      <c r="B3" s="248">
        <v>13398487.380000016</v>
      </c>
      <c r="C3" s="248">
        <v>1164877.7999999991</v>
      </c>
      <c r="D3" s="210">
        <v>4.4995541803918501E-2</v>
      </c>
      <c r="E3" s="248">
        <v>69187824.86999999</v>
      </c>
      <c r="F3" s="248">
        <v>12461642.459999999</v>
      </c>
      <c r="G3" s="248">
        <v>5172788.3999999985</v>
      </c>
      <c r="H3" s="210">
        <v>5.5426627188424907E-2</v>
      </c>
      <c r="I3" s="248">
        <v>6707960.370000001</v>
      </c>
    </row>
    <row r="4" spans="1:1023" x14ac:dyDescent="0.2">
      <c r="A4" s="247">
        <v>2018</v>
      </c>
      <c r="B4" s="248">
        <v>14088504.929999992</v>
      </c>
      <c r="C4" s="248">
        <v>1174237.4099999992</v>
      </c>
      <c r="D4" s="210">
        <v>4.7396067341196266E-2</v>
      </c>
      <c r="E4" s="248">
        <v>70421688.870000049</v>
      </c>
      <c r="F4" s="248">
        <v>12976613.070000013</v>
      </c>
      <c r="G4" s="248">
        <v>5411109.3000000054</v>
      </c>
      <c r="H4" s="210">
        <v>7.2432455439181531E-2</v>
      </c>
      <c r="I4" s="248">
        <v>6288098.3399999933</v>
      </c>
      <c r="L4" s="79" t="s">
        <v>464</v>
      </c>
    </row>
    <row r="5" spans="1:1023" x14ac:dyDescent="0.2">
      <c r="A5" s="247">
        <v>2019</v>
      </c>
      <c r="B5" s="248">
        <v>14929637.400000021</v>
      </c>
      <c r="C5" s="248">
        <v>1199622.7500000005</v>
      </c>
      <c r="D5" s="210">
        <v>3.7121073556711744E-2</v>
      </c>
      <c r="E5" s="248">
        <v>70126664.460000083</v>
      </c>
      <c r="F5" s="248">
        <v>12837194.459999995</v>
      </c>
      <c r="G5" s="248">
        <v>5022502.0799999991</v>
      </c>
      <c r="H5" s="210">
        <v>7.3046799915726462E-2</v>
      </c>
      <c r="I5" s="248">
        <v>5781355.0499999821</v>
      </c>
      <c r="L5" s="79"/>
    </row>
    <row r="6" spans="1:1023" x14ac:dyDescent="0.2">
      <c r="A6" s="247">
        <v>2020</v>
      </c>
      <c r="B6" s="248">
        <v>11756846.82000001</v>
      </c>
      <c r="C6" s="248">
        <v>989398.74000000011</v>
      </c>
      <c r="D6" s="210">
        <v>3.2766230234347181E-2</v>
      </c>
      <c r="E6" s="248">
        <v>58477657.500000052</v>
      </c>
      <c r="F6" s="248">
        <v>13410910.679999989</v>
      </c>
      <c r="G6" s="248">
        <v>3357049.5000000047</v>
      </c>
      <c r="H6" s="210">
        <v>7.522358921840322E-2</v>
      </c>
      <c r="I6" s="248">
        <v>4308235.0199999958</v>
      </c>
      <c r="J6" s="43"/>
      <c r="K6" s="43"/>
      <c r="L6" s="79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</row>
    <row r="7" spans="1:1023" x14ac:dyDescent="0.2">
      <c r="A7" s="208">
        <v>2021</v>
      </c>
      <c r="B7" s="209">
        <v>13530831.590000004</v>
      </c>
      <c r="C7" s="209">
        <v>1034949.2100000004</v>
      </c>
      <c r="D7" s="211">
        <v>3.5444697665425497E-2</v>
      </c>
      <c r="E7" s="209">
        <v>60823127.800000034</v>
      </c>
      <c r="F7" s="209">
        <v>12567454.090000007</v>
      </c>
      <c r="G7" s="209">
        <v>2936535.9899999993</v>
      </c>
      <c r="H7" s="211">
        <v>6.3042314109031189E-2</v>
      </c>
      <c r="I7" s="209">
        <v>3645119.1299999971</v>
      </c>
      <c r="L7" s="79"/>
    </row>
    <row r="8" spans="1:1023" x14ac:dyDescent="0.2">
      <c r="A8" s="330" t="s">
        <v>1009</v>
      </c>
      <c r="B8" s="330"/>
      <c r="C8" s="330"/>
      <c r="D8" s="330"/>
      <c r="E8" s="330"/>
      <c r="F8" s="330"/>
      <c r="G8" s="330"/>
      <c r="H8" s="330"/>
      <c r="I8" s="330"/>
    </row>
    <row r="9" spans="1:1023" x14ac:dyDescent="0.2">
      <c r="B9" s="66"/>
      <c r="C9" s="66"/>
      <c r="D9" s="66"/>
      <c r="E9" s="66"/>
      <c r="F9" s="66"/>
      <c r="G9" s="66"/>
      <c r="H9" s="66"/>
      <c r="I9" s="66"/>
    </row>
    <row r="11" spans="1:1023" x14ac:dyDescent="0.2">
      <c r="A11" s="43" t="s">
        <v>465</v>
      </c>
    </row>
    <row r="14" spans="1:1023" x14ac:dyDescent="0.2">
      <c r="B14" s="220">
        <f>B4/B3-1</f>
        <v>5.1499660404201286E-2</v>
      </c>
      <c r="C14" s="220">
        <f t="shared" ref="C14:I14" si="0">C4/C3-1</f>
        <v>8.0348427963861102E-3</v>
      </c>
      <c r="D14" s="220">
        <f t="shared" si="0"/>
        <v>5.3350297408102598E-2</v>
      </c>
      <c r="E14" s="220">
        <f t="shared" si="0"/>
        <v>1.7833542278839154E-2</v>
      </c>
      <c r="F14" s="220">
        <f t="shared" si="0"/>
        <v>4.1324457161485251E-2</v>
      </c>
      <c r="G14" s="220">
        <f t="shared" si="0"/>
        <v>4.6072037278773514E-2</v>
      </c>
      <c r="H14" s="220">
        <f t="shared" si="0"/>
        <v>0.30681694184538189</v>
      </c>
      <c r="I14" s="220">
        <f t="shared" si="0"/>
        <v>-6.259160860248314E-2</v>
      </c>
    </row>
    <row r="15" spans="1:1023" x14ac:dyDescent="0.2">
      <c r="B15" s="220">
        <f t="shared" ref="B15:I15" si="1">B5/B4-1</f>
        <v>5.970345854150394E-2</v>
      </c>
      <c r="C15" s="220">
        <f t="shared" si="1"/>
        <v>2.161857541227663E-2</v>
      </c>
      <c r="D15" s="220">
        <f t="shared" si="1"/>
        <v>-0.21679000729146114</v>
      </c>
      <c r="E15" s="220">
        <f t="shared" si="1"/>
        <v>-4.1893969703650225E-3</v>
      </c>
      <c r="F15" s="220">
        <f t="shared" si="1"/>
        <v>-1.0743836565670017E-2</v>
      </c>
      <c r="G15" s="220">
        <f t="shared" si="1"/>
        <v>-7.1816553400613437E-2</v>
      </c>
      <c r="H15" s="220">
        <f t="shared" si="1"/>
        <v>8.481618810517455E-3</v>
      </c>
      <c r="I15" s="220">
        <f t="shared" si="1"/>
        <v>-8.0587685274656762E-2</v>
      </c>
    </row>
    <row r="16" spans="1:1023" x14ac:dyDescent="0.2">
      <c r="B16" s="220">
        <f t="shared" ref="B16:I16" si="2">B6/B5-1</f>
        <v>-0.21251625173428568</v>
      </c>
      <c r="C16" s="220">
        <f t="shared" si="2"/>
        <v>-0.17524176663038471</v>
      </c>
      <c r="D16" s="220">
        <f t="shared" si="2"/>
        <v>-0.11731458455024069</v>
      </c>
      <c r="E16" s="220">
        <f t="shared" si="2"/>
        <v>-0.1661138034968791</v>
      </c>
      <c r="F16" s="220">
        <f t="shared" si="2"/>
        <v>4.4691713737581962E-2</v>
      </c>
      <c r="G16" s="220">
        <f t="shared" si="2"/>
        <v>-0.33159818621717618</v>
      </c>
      <c r="H16" s="220">
        <f t="shared" si="2"/>
        <v>2.9799926967206014E-2</v>
      </c>
      <c r="I16" s="220">
        <f t="shared" si="2"/>
        <v>-0.25480532111584997</v>
      </c>
    </row>
    <row r="17" spans="2:9" x14ac:dyDescent="0.2">
      <c r="B17" s="220">
        <f t="shared" ref="B17:I17" si="3">B7/B6-1</f>
        <v>0.15088950270086054</v>
      </c>
      <c r="C17" s="220">
        <f t="shared" si="3"/>
        <v>4.6038536495407678E-2</v>
      </c>
      <c r="D17" s="220">
        <f t="shared" si="3"/>
        <v>8.1744754032479827E-2</v>
      </c>
      <c r="E17" s="220">
        <f t="shared" si="3"/>
        <v>4.0108827888668097E-2</v>
      </c>
      <c r="F17" s="220">
        <f t="shared" si="3"/>
        <v>-6.2893312029722814E-2</v>
      </c>
      <c r="G17" s="220">
        <f t="shared" si="3"/>
        <v>-0.1252628267769077</v>
      </c>
      <c r="H17" s="220">
        <f t="shared" si="3"/>
        <v>-0.16193424477533336</v>
      </c>
      <c r="I17" s="220">
        <f t="shared" si="3"/>
        <v>-0.15391822565891478</v>
      </c>
    </row>
    <row r="18" spans="2:9" x14ac:dyDescent="0.2">
      <c r="B18" s="43"/>
      <c r="C18" s="43"/>
      <c r="D18" s="43"/>
      <c r="E18" s="43"/>
      <c r="F18" s="43"/>
      <c r="G18" s="43"/>
      <c r="H18" s="43"/>
      <c r="I18" s="43"/>
    </row>
    <row r="19" spans="2:9" x14ac:dyDescent="0.2">
      <c r="B19" s="74">
        <f>B7-B5</f>
        <v>-1398805.8100000173</v>
      </c>
      <c r="C19" s="74">
        <f t="shared" ref="C19:I19" si="4">C7-C5</f>
        <v>-164673.54000000004</v>
      </c>
      <c r="D19" s="74"/>
      <c r="E19" s="74">
        <f t="shared" si="4"/>
        <v>-9303536.6600000486</v>
      </c>
      <c r="F19" s="74">
        <f t="shared" si="4"/>
        <v>-269740.369999988</v>
      </c>
      <c r="G19" s="231">
        <f t="shared" si="4"/>
        <v>-2085966.0899999999</v>
      </c>
      <c r="H19" s="74">
        <f t="shared" si="4"/>
        <v>-1.0004485806695274E-2</v>
      </c>
      <c r="I19" s="74">
        <f t="shared" si="4"/>
        <v>-2136235.919999985</v>
      </c>
    </row>
    <row r="20" spans="2:9" x14ac:dyDescent="0.2">
      <c r="B20" s="43"/>
      <c r="C20" s="43"/>
      <c r="D20" s="43"/>
      <c r="E20" s="43"/>
      <c r="F20" s="43"/>
      <c r="G20" s="43"/>
      <c r="H20" s="43"/>
      <c r="I20" s="43"/>
    </row>
  </sheetData>
  <mergeCells count="2">
    <mergeCell ref="A1:I1"/>
    <mergeCell ref="A8:I8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MJ339"/>
  <sheetViews>
    <sheetView zoomScale="110" zoomScaleNormal="110" workbookViewId="0"/>
  </sheetViews>
  <sheetFormatPr baseColWidth="10" defaultColWidth="11.42578125" defaultRowHeight="12.75" x14ac:dyDescent="0.2"/>
  <cols>
    <col min="1" max="5" width="11.42578125" style="94"/>
    <col min="6" max="6" width="3" style="94" customWidth="1"/>
    <col min="7" max="8" width="11.42578125" style="94"/>
    <col min="9" max="9" width="3" style="94" customWidth="1"/>
    <col min="10" max="22" width="11.42578125" style="94"/>
    <col min="23" max="26" width="11.5703125" style="94" hidden="1" customWidth="1"/>
    <col min="27" max="1024" width="11.42578125" style="94"/>
  </cols>
  <sheetData>
    <row r="1" spans="1:11" x14ac:dyDescent="0.2">
      <c r="A1" s="94" t="s">
        <v>466</v>
      </c>
    </row>
    <row r="2" spans="1:11" x14ac:dyDescent="0.2">
      <c r="A2" s="95"/>
      <c r="B2" s="96" t="s">
        <v>467</v>
      </c>
      <c r="C2" s="96" t="s">
        <v>468</v>
      </c>
      <c r="G2" s="94" t="s">
        <v>469</v>
      </c>
    </row>
    <row r="3" spans="1:11" x14ac:dyDescent="0.2">
      <c r="A3" s="97">
        <v>35431</v>
      </c>
      <c r="B3" s="212">
        <v>7100.6212234970963</v>
      </c>
      <c r="C3" s="212">
        <v>22461.093122956525</v>
      </c>
    </row>
    <row r="4" spans="1:11" x14ac:dyDescent="0.2">
      <c r="A4" s="97">
        <v>35462</v>
      </c>
      <c r="B4" s="212">
        <v>7519.3372702735978</v>
      </c>
      <c r="C4" s="212">
        <v>23427.010695678706</v>
      </c>
    </row>
    <row r="5" spans="1:11" x14ac:dyDescent="0.2">
      <c r="A5" s="97">
        <v>35490</v>
      </c>
      <c r="B5" s="212">
        <v>9717.723201781464</v>
      </c>
      <c r="C5" s="212">
        <v>24298.720757581719</v>
      </c>
    </row>
    <row r="6" spans="1:11" x14ac:dyDescent="0.2">
      <c r="A6" s="97">
        <v>35521</v>
      </c>
      <c r="B6" s="212">
        <v>10361.556090883576</v>
      </c>
      <c r="C6" s="212">
        <v>25657.717578633772</v>
      </c>
      <c r="G6" s="331" t="s">
        <v>470</v>
      </c>
      <c r="H6" s="331"/>
      <c r="J6" s="331" t="s">
        <v>471</v>
      </c>
      <c r="K6" s="331"/>
    </row>
    <row r="7" spans="1:11" x14ac:dyDescent="0.2">
      <c r="A7" s="97">
        <v>35551</v>
      </c>
      <c r="B7" s="212">
        <v>12831.437730163409</v>
      </c>
      <c r="C7" s="212">
        <v>29218.273741656554</v>
      </c>
      <c r="G7" s="84" t="s">
        <v>472</v>
      </c>
      <c r="H7" s="84" t="s">
        <v>473</v>
      </c>
      <c r="J7" s="84" t="s">
        <v>472</v>
      </c>
      <c r="K7" s="84" t="s">
        <v>473</v>
      </c>
    </row>
    <row r="8" spans="1:11" x14ac:dyDescent="0.2">
      <c r="A8" s="97">
        <v>35582</v>
      </c>
      <c r="B8" s="212">
        <v>12779.672115014837</v>
      </c>
      <c r="C8" s="212">
        <v>29502.897130503578</v>
      </c>
      <c r="G8" s="98">
        <f t="shared" ref="G8:G71" si="0">AVERAGE(B3:B14)</f>
        <v>11541.554170969985</v>
      </c>
      <c r="H8" s="98">
        <f t="shared" ref="H8:H71" si="1">AVERAGE(C3:C14)</f>
        <v>27218.929246214539</v>
      </c>
      <c r="J8" s="96" t="s">
        <v>467</v>
      </c>
      <c r="K8" s="96" t="s">
        <v>468</v>
      </c>
    </row>
    <row r="9" spans="1:11" x14ac:dyDescent="0.2">
      <c r="A9" s="97">
        <v>35612</v>
      </c>
      <c r="B9" s="212">
        <v>15355.954667669121</v>
      </c>
      <c r="C9" s="212">
        <v>35591.231014833524</v>
      </c>
      <c r="G9" s="98">
        <f t="shared" si="0"/>
        <v>11733.927271075227</v>
      </c>
      <c r="H9" s="98">
        <f t="shared" si="1"/>
        <v>27292.292941617769</v>
      </c>
      <c r="J9" s="98">
        <f t="shared" ref="J9:J72" si="2">AVERAGE(G8:G9)</f>
        <v>11637.740721022605</v>
      </c>
      <c r="K9" s="98">
        <f t="shared" ref="K9:K72" si="3">AVERAGE(H8:H9)</f>
        <v>27255.611093916152</v>
      </c>
    </row>
    <row r="10" spans="1:11" x14ac:dyDescent="0.2">
      <c r="A10" s="97">
        <v>35643</v>
      </c>
      <c r="B10" s="212">
        <v>16691.250267257896</v>
      </c>
      <c r="C10" s="212">
        <v>35725.048514511283</v>
      </c>
      <c r="G10" s="98">
        <f t="shared" si="0"/>
        <v>11892.081441394837</v>
      </c>
      <c r="H10" s="98">
        <f t="shared" si="1"/>
        <v>27347.828274381387</v>
      </c>
      <c r="J10" s="98">
        <f t="shared" si="2"/>
        <v>11813.004356235033</v>
      </c>
      <c r="K10" s="98">
        <f t="shared" si="3"/>
        <v>27320.060607999578</v>
      </c>
    </row>
    <row r="11" spans="1:11" x14ac:dyDescent="0.2">
      <c r="A11" s="97">
        <v>35674</v>
      </c>
      <c r="B11" s="212">
        <v>13970.409241928308</v>
      </c>
      <c r="C11" s="212">
        <v>28383.795804964706</v>
      </c>
      <c r="G11" s="98">
        <f t="shared" si="0"/>
        <v>12045.107438928018</v>
      </c>
      <c r="H11" s="98">
        <f t="shared" si="1"/>
        <v>27621.83194937748</v>
      </c>
      <c r="J11" s="98">
        <f t="shared" si="2"/>
        <v>11968.594440161429</v>
      </c>
      <c r="K11" s="98">
        <f t="shared" si="3"/>
        <v>27484.830111879433</v>
      </c>
    </row>
    <row r="12" spans="1:11" x14ac:dyDescent="0.2">
      <c r="A12" s="97">
        <v>35704</v>
      </c>
      <c r="B12" s="212">
        <v>12611.663928663704</v>
      </c>
      <c r="C12" s="212">
        <v>26461.025088804465</v>
      </c>
      <c r="D12" s="98" t="s">
        <v>474</v>
      </c>
      <c r="G12" s="98">
        <f t="shared" si="0"/>
        <v>12303.076519624005</v>
      </c>
      <c r="H12" s="98">
        <f t="shared" si="1"/>
        <v>27825.939043830615</v>
      </c>
      <c r="J12" s="98">
        <f t="shared" si="2"/>
        <v>12174.091979276011</v>
      </c>
      <c r="K12" s="98">
        <f t="shared" si="3"/>
        <v>27723.885496604045</v>
      </c>
    </row>
    <row r="13" spans="1:11" x14ac:dyDescent="0.2">
      <c r="A13" s="97">
        <v>35735</v>
      </c>
      <c r="B13" s="212">
        <v>9202.5350049920762</v>
      </c>
      <c r="C13" s="212">
        <v>22213.93157723928</v>
      </c>
      <c r="G13" s="98">
        <f t="shared" si="0"/>
        <v>12395.646361815257</v>
      </c>
      <c r="H13" s="98">
        <f t="shared" si="1"/>
        <v>27813.343046137412</v>
      </c>
      <c r="J13" s="98">
        <f t="shared" si="2"/>
        <v>12349.361440719631</v>
      </c>
      <c r="K13" s="98">
        <f t="shared" si="3"/>
        <v>27819.641044984011</v>
      </c>
    </row>
    <row r="14" spans="1:11" x14ac:dyDescent="0.2">
      <c r="A14" s="97">
        <v>35765</v>
      </c>
      <c r="B14" s="212">
        <v>10356.489309514716</v>
      </c>
      <c r="C14" s="212">
        <v>23686.405927210333</v>
      </c>
      <c r="D14" s="94" t="s">
        <v>472</v>
      </c>
      <c r="E14" s="94" t="s">
        <v>473</v>
      </c>
      <c r="G14" s="98">
        <f t="shared" si="0"/>
        <v>12600.529635449309</v>
      </c>
      <c r="H14" s="98">
        <f t="shared" si="1"/>
        <v>27889.520014575613</v>
      </c>
      <c r="J14" s="98">
        <f t="shared" si="2"/>
        <v>12498.087998632283</v>
      </c>
      <c r="K14" s="98">
        <f t="shared" si="3"/>
        <v>27851.431530356513</v>
      </c>
    </row>
    <row r="15" spans="1:11" x14ac:dyDescent="0.2">
      <c r="A15" s="97">
        <v>35796</v>
      </c>
      <c r="B15" s="212">
        <v>9409.098424759979</v>
      </c>
      <c r="C15" s="212">
        <v>23341.457467795284</v>
      </c>
      <c r="D15" s="94">
        <f t="shared" ref="D15:D78" si="4">(SUM(B15:B26)/SUM(B3:B14))-1</f>
        <v>0.17818843860300393</v>
      </c>
      <c r="E15" s="94">
        <f t="shared" ref="E15:E78" si="5">(SUM(C15:C26)/SUM(C3:C14))-1</f>
        <v>7.2828443509521446E-2</v>
      </c>
      <c r="G15" s="98">
        <f t="shared" si="0"/>
        <v>12770.334407179578</v>
      </c>
      <c r="H15" s="98">
        <f t="shared" si="1"/>
        <v>27789.526873973384</v>
      </c>
      <c r="J15" s="98">
        <f t="shared" si="2"/>
        <v>12685.432021314444</v>
      </c>
      <c r="K15" s="98">
        <f t="shared" si="3"/>
        <v>27839.523444274499</v>
      </c>
    </row>
    <row r="16" spans="1:11" x14ac:dyDescent="0.2">
      <c r="A16" s="97">
        <v>35827</v>
      </c>
      <c r="B16" s="212">
        <v>9417.1873141089527</v>
      </c>
      <c r="C16" s="212">
        <v>24093.434688842182</v>
      </c>
      <c r="D16" s="94">
        <f t="shared" si="4"/>
        <v>0.16567341165962879</v>
      </c>
      <c r="E16" s="94">
        <f t="shared" si="5"/>
        <v>7.7313358621017958E-2</v>
      </c>
      <c r="G16" s="98">
        <f t="shared" si="0"/>
        <v>12942.781960892919</v>
      </c>
      <c r="H16" s="98">
        <f t="shared" si="1"/>
        <v>27636.03505354443</v>
      </c>
      <c r="J16" s="98">
        <f t="shared" si="2"/>
        <v>12856.558184036248</v>
      </c>
      <c r="K16" s="98">
        <f t="shared" si="3"/>
        <v>27712.780963758909</v>
      </c>
    </row>
    <row r="17" spans="1:21" x14ac:dyDescent="0.2">
      <c r="A17" s="97">
        <v>35855</v>
      </c>
      <c r="B17" s="212">
        <v>11554.035172179623</v>
      </c>
      <c r="C17" s="212">
        <v>27586.76485753485</v>
      </c>
      <c r="D17" s="94">
        <f t="shared" si="4"/>
        <v>0.16635569381529036</v>
      </c>
      <c r="E17" s="94">
        <f t="shared" si="5"/>
        <v>9.9625897138710284E-2</v>
      </c>
      <c r="G17" s="98">
        <f t="shared" si="0"/>
        <v>13095.341415069859</v>
      </c>
      <c r="H17" s="98">
        <f t="shared" si="1"/>
        <v>27778.192712918408</v>
      </c>
      <c r="J17" s="98">
        <f t="shared" si="2"/>
        <v>13019.06168798139</v>
      </c>
      <c r="K17" s="98">
        <f t="shared" si="3"/>
        <v>27707.113883231417</v>
      </c>
    </row>
    <row r="18" spans="1:21" x14ac:dyDescent="0.2">
      <c r="A18" s="97">
        <v>35886</v>
      </c>
      <c r="B18" s="212">
        <v>13457.185059235415</v>
      </c>
      <c r="C18" s="212">
        <v>28107.002712071415</v>
      </c>
      <c r="D18" s="94">
        <f t="shared" si="4"/>
        <v>0.17172142006879221</v>
      </c>
      <c r="E18" s="94">
        <f t="shared" si="5"/>
        <v>0.10474356314710809</v>
      </c>
      <c r="G18" s="98">
        <f t="shared" si="0"/>
        <v>13322.257994406837</v>
      </c>
      <c r="H18" s="98">
        <f t="shared" si="1"/>
        <v>28228.643051986772</v>
      </c>
      <c r="J18" s="98">
        <f t="shared" si="2"/>
        <v>13208.799704738347</v>
      </c>
      <c r="K18" s="98">
        <f t="shared" si="3"/>
        <v>28003.417882452588</v>
      </c>
    </row>
    <row r="19" spans="1:21" x14ac:dyDescent="0.2">
      <c r="A19" s="97">
        <v>35916</v>
      </c>
      <c r="B19" s="212">
        <v>13942.275836458472</v>
      </c>
      <c r="C19" s="212">
        <v>29067.121769338046</v>
      </c>
      <c r="D19" s="94">
        <f t="shared" si="4"/>
        <v>0.15640058217194497</v>
      </c>
      <c r="E19" s="94">
        <f t="shared" si="5"/>
        <v>0.10364489395409859</v>
      </c>
      <c r="G19" s="98">
        <f t="shared" si="0"/>
        <v>13467.964136104247</v>
      </c>
      <c r="H19" s="98">
        <f t="shared" si="1"/>
        <v>28689.6168238957</v>
      </c>
      <c r="J19" s="98">
        <f t="shared" si="2"/>
        <v>13395.111065255542</v>
      </c>
      <c r="K19" s="98">
        <f t="shared" si="3"/>
        <v>28459.129937941238</v>
      </c>
    </row>
    <row r="20" spans="1:21" x14ac:dyDescent="0.2">
      <c r="A20" s="97">
        <v>35947</v>
      </c>
      <c r="B20" s="212">
        <v>15238.271398623456</v>
      </c>
      <c r="C20" s="212">
        <v>30417.020751761971</v>
      </c>
      <c r="D20" s="94">
        <f t="shared" si="4"/>
        <v>0.16615736198499231</v>
      </c>
      <c r="E20" s="94">
        <f t="shared" si="5"/>
        <v>0.11614798459316522</v>
      </c>
      <c r="G20" s="98">
        <f t="shared" si="0"/>
        <v>13598.125687747115</v>
      </c>
      <c r="H20" s="98">
        <f t="shared" si="1"/>
        <v>29201.241497212137</v>
      </c>
      <c r="J20" s="98">
        <f t="shared" si="2"/>
        <v>13533.044911925681</v>
      </c>
      <c r="K20" s="98">
        <f t="shared" si="3"/>
        <v>28945.429160553918</v>
      </c>
    </row>
    <row r="21" spans="1:21" x14ac:dyDescent="0.2">
      <c r="A21" s="97">
        <v>35977</v>
      </c>
      <c r="B21" s="212">
        <v>17393.611928432329</v>
      </c>
      <c r="C21" s="212">
        <v>34391.313327606782</v>
      </c>
      <c r="D21" s="94">
        <f t="shared" si="4"/>
        <v>0.1571044004337514</v>
      </c>
      <c r="E21" s="94">
        <f t="shared" si="5"/>
        <v>0.12635040042611401</v>
      </c>
      <c r="G21" s="98">
        <f t="shared" si="0"/>
        <v>13677.927034240216</v>
      </c>
      <c r="H21" s="98">
        <f t="shared" si="1"/>
        <v>29402.351773402941</v>
      </c>
      <c r="J21" s="98">
        <f t="shared" si="2"/>
        <v>13638.026360993666</v>
      </c>
      <c r="K21" s="98">
        <f t="shared" si="3"/>
        <v>29301.796635307539</v>
      </c>
    </row>
    <row r="22" spans="1:21" x14ac:dyDescent="0.2">
      <c r="A22" s="97">
        <v>36008</v>
      </c>
      <c r="B22" s="212">
        <v>18760.620911818005</v>
      </c>
      <c r="C22" s="212">
        <v>33883.146669363879</v>
      </c>
      <c r="D22" s="94">
        <f t="shared" si="4"/>
        <v>0.1504578379524506</v>
      </c>
      <c r="E22" s="94">
        <f t="shared" si="5"/>
        <v>0.14244971784024973</v>
      </c>
      <c r="G22" s="98">
        <f t="shared" si="0"/>
        <v>13870.396900486012</v>
      </c>
      <c r="H22" s="98">
        <f t="shared" si="1"/>
        <v>30072.380201012016</v>
      </c>
      <c r="J22" s="98">
        <f t="shared" si="2"/>
        <v>13774.161967363114</v>
      </c>
      <c r="K22" s="98">
        <f t="shared" si="3"/>
        <v>29737.365987207479</v>
      </c>
    </row>
    <row r="23" spans="1:21" x14ac:dyDescent="0.2">
      <c r="A23" s="97">
        <v>36039</v>
      </c>
      <c r="B23" s="212">
        <v>15801.12269205158</v>
      </c>
      <c r="C23" s="212">
        <v>30089.687717452383</v>
      </c>
      <c r="D23" s="94">
        <f t="shared" si="4"/>
        <v>0.1460327988710286</v>
      </c>
      <c r="E23" s="94">
        <f t="shared" si="5"/>
        <v>0.17153363678204459</v>
      </c>
      <c r="G23" s="98">
        <f t="shared" si="0"/>
        <v>14113.510393221912</v>
      </c>
      <c r="H23" s="98">
        <f t="shared" si="1"/>
        <v>30515.04104840591</v>
      </c>
      <c r="J23" s="98">
        <f t="shared" si="2"/>
        <v>13991.953646853963</v>
      </c>
      <c r="K23" s="98">
        <f t="shared" si="3"/>
        <v>30293.710624708961</v>
      </c>
      <c r="L23" s="99"/>
    </row>
    <row r="24" spans="1:21" x14ac:dyDescent="0.2">
      <c r="A24" s="97">
        <v>36069</v>
      </c>
      <c r="B24" s="212">
        <v>15334.662880707448</v>
      </c>
      <c r="C24" s="212">
        <v>31866.429157624887</v>
      </c>
      <c r="D24" s="94">
        <f t="shared" si="4"/>
        <v>0.14684757364590717</v>
      </c>
      <c r="E24" s="94">
        <f t="shared" si="5"/>
        <v>0.18617381075007411</v>
      </c>
      <c r="G24" s="98">
        <f t="shared" si="0"/>
        <v>14227.284849799185</v>
      </c>
      <c r="H24" s="98">
        <f t="shared" si="1"/>
        <v>30709.95554520165</v>
      </c>
      <c r="J24" s="98">
        <f t="shared" si="2"/>
        <v>14170.397621510549</v>
      </c>
      <c r="K24" s="98">
        <f t="shared" si="3"/>
        <v>30612.49829680378</v>
      </c>
    </row>
    <row r="25" spans="1:21" x14ac:dyDescent="0.2">
      <c r="A25" s="97">
        <v>36100</v>
      </c>
      <c r="B25" s="212">
        <v>10951.008705360986</v>
      </c>
      <c r="C25" s="212">
        <v>27745.616840146438</v>
      </c>
      <c r="D25" s="94">
        <f t="shared" si="4"/>
        <v>0.13885050752026973</v>
      </c>
      <c r="E25" s="94">
        <f t="shared" si="5"/>
        <v>0.17153869449753878</v>
      </c>
      <c r="G25" s="98">
        <f t="shared" si="0"/>
        <v>14455.27426139335</v>
      </c>
      <c r="H25" s="98">
        <f t="shared" si="1"/>
        <v>31043.8067857446</v>
      </c>
      <c r="J25" s="98">
        <f t="shared" si="2"/>
        <v>14341.279555596268</v>
      </c>
      <c r="K25" s="98">
        <f t="shared" si="3"/>
        <v>30876.881165473125</v>
      </c>
    </row>
    <row r="26" spans="1:21" x14ac:dyDescent="0.2">
      <c r="A26" s="97">
        <v>36130</v>
      </c>
      <c r="B26" s="212">
        <v>11918.427929229123</v>
      </c>
      <c r="C26" s="212">
        <v>29825.902007007568</v>
      </c>
      <c r="D26" s="94">
        <f t="shared" si="4"/>
        <v>0.14024597586477161</v>
      </c>
      <c r="E26" s="94">
        <f t="shared" si="5"/>
        <v>0.16411276022326882</v>
      </c>
      <c r="G26" s="98">
        <f t="shared" si="0"/>
        <v>14580.128288974289</v>
      </c>
      <c r="H26" s="98">
        <f t="shared" si="1"/>
        <v>31413.372036109362</v>
      </c>
      <c r="J26" s="98">
        <f t="shared" si="2"/>
        <v>14517.701275183819</v>
      </c>
      <c r="K26" s="98">
        <f t="shared" si="3"/>
        <v>31228.589410926979</v>
      </c>
      <c r="Q26" s="100"/>
      <c r="R26" s="100"/>
      <c r="S26" s="100"/>
      <c r="T26" s="100"/>
      <c r="U26" s="100"/>
    </row>
    <row r="27" spans="1:21" x14ac:dyDescent="0.2">
      <c r="A27" s="97">
        <v>36161</v>
      </c>
      <c r="B27" s="212">
        <v>10366.714582677214</v>
      </c>
      <c r="C27" s="212">
        <v>25754.78078208489</v>
      </c>
      <c r="D27" s="94">
        <f t="shared" si="4"/>
        <v>0.13913909935897562</v>
      </c>
      <c r="E27" s="94">
        <f t="shared" si="5"/>
        <v>0.14864614457457348</v>
      </c>
      <c r="G27" s="98">
        <f t="shared" si="0"/>
        <v>14691.731312013608</v>
      </c>
      <c r="H27" s="98">
        <f t="shared" si="1"/>
        <v>31748.13713608493</v>
      </c>
      <c r="J27" s="98">
        <f t="shared" si="2"/>
        <v>14635.929800493948</v>
      </c>
      <c r="K27" s="98">
        <f t="shared" si="3"/>
        <v>31580.754586097144</v>
      </c>
      <c r="Q27" s="100"/>
      <c r="R27" s="100"/>
      <c r="S27" s="100"/>
      <c r="T27" s="100"/>
      <c r="U27" s="100"/>
    </row>
    <row r="28" spans="1:21" x14ac:dyDescent="0.2">
      <c r="A28" s="97">
        <v>36192</v>
      </c>
      <c r="B28" s="212">
        <v>11726.825709058507</v>
      </c>
      <c r="C28" s="212">
        <v>32133.775820151004</v>
      </c>
      <c r="D28" s="94">
        <f t="shared" si="4"/>
        <v>0.14350797367755086</v>
      </c>
      <c r="E28" s="94">
        <f t="shared" si="5"/>
        <v>0.15413645713476298</v>
      </c>
      <c r="G28" s="98">
        <f t="shared" si="0"/>
        <v>14832.852635819569</v>
      </c>
      <c r="H28" s="98">
        <f t="shared" si="1"/>
        <v>32376.544652514975</v>
      </c>
      <c r="J28" s="98">
        <f t="shared" si="2"/>
        <v>14762.291973916588</v>
      </c>
      <c r="K28" s="98">
        <f t="shared" si="3"/>
        <v>32062.340894299952</v>
      </c>
      <c r="Q28" s="100"/>
      <c r="U28" s="100"/>
    </row>
    <row r="29" spans="1:21" x14ac:dyDescent="0.2">
      <c r="A29" s="97">
        <v>36220</v>
      </c>
      <c r="B29" s="212">
        <v>14471.397085010438</v>
      </c>
      <c r="C29" s="212">
        <v>32898.69502626163</v>
      </c>
      <c r="D29" s="94">
        <f t="shared" si="4"/>
        <v>0.13942145653962768</v>
      </c>
      <c r="E29" s="94">
        <f t="shared" si="5"/>
        <v>0.13318909414731817</v>
      </c>
      <c r="G29" s="98">
        <f t="shared" si="0"/>
        <v>15018.360527937628</v>
      </c>
      <c r="H29" s="98">
        <f t="shared" si="1"/>
        <v>32949.764706032372</v>
      </c>
      <c r="J29" s="98">
        <f t="shared" si="2"/>
        <v>14925.606581878597</v>
      </c>
      <c r="K29" s="98">
        <f t="shared" si="3"/>
        <v>32663.154679273674</v>
      </c>
      <c r="Q29" s="100"/>
      <c r="U29" s="100"/>
    </row>
    <row r="30" spans="1:21" x14ac:dyDescent="0.2">
      <c r="A30" s="97">
        <v>36251</v>
      </c>
      <c r="B30" s="212">
        <v>14822.478538162646</v>
      </c>
      <c r="C30" s="212">
        <v>30445.976673620302</v>
      </c>
      <c r="D30" s="94">
        <f t="shared" si="4"/>
        <v>0.12619924537012039</v>
      </c>
      <c r="E30" s="94">
        <f t="shared" si="5"/>
        <v>0.12433640044537464</v>
      </c>
      <c r="G30" s="98">
        <f t="shared" si="0"/>
        <v>15172.060278246199</v>
      </c>
      <c r="H30" s="98">
        <f t="shared" si="1"/>
        <v>33070.947628561604</v>
      </c>
      <c r="J30" s="98">
        <f t="shared" si="2"/>
        <v>15095.210403091914</v>
      </c>
      <c r="K30" s="98">
        <f t="shared" si="3"/>
        <v>33010.356167296988</v>
      </c>
      <c r="Q30" s="100"/>
      <c r="U30" s="100"/>
    </row>
    <row r="31" spans="1:21" x14ac:dyDescent="0.2">
      <c r="A31" s="97">
        <v>36281</v>
      </c>
      <c r="B31" s="212">
        <v>16678.148775588455</v>
      </c>
      <c r="C31" s="212">
        <v>33073.336655853469</v>
      </c>
      <c r="D31" s="94">
        <f t="shared" si="4"/>
        <v>0.12899759216074203</v>
      </c>
      <c r="E31" s="94">
        <f t="shared" si="5"/>
        <v>0.12430539695358034</v>
      </c>
      <c r="G31" s="98">
        <f t="shared" si="0"/>
        <v>15356.791909283935</v>
      </c>
      <c r="H31" s="98">
        <f t="shared" si="1"/>
        <v>33397.949030613156</v>
      </c>
      <c r="J31" s="98">
        <f t="shared" si="2"/>
        <v>15264.426093765067</v>
      </c>
      <c r="K31" s="98">
        <f t="shared" si="3"/>
        <v>33234.44832958738</v>
      </c>
    </row>
    <row r="32" spans="1:21" x14ac:dyDescent="0.2">
      <c r="A32" s="97">
        <v>36312</v>
      </c>
      <c r="B32" s="212">
        <v>16736.519729594733</v>
      </c>
      <c r="C32" s="212">
        <v>34851.803756139103</v>
      </c>
      <c r="D32" s="94">
        <f t="shared" si="4"/>
        <v>0.12025522712580639</v>
      </c>
      <c r="E32" s="94">
        <f t="shared" si="5"/>
        <v>0.11800322910833461</v>
      </c>
      <c r="G32" s="98">
        <f t="shared" si="0"/>
        <v>15490.156648910399</v>
      </c>
      <c r="H32" s="98">
        <f t="shared" si="1"/>
        <v>33541.89346256377</v>
      </c>
      <c r="J32" s="98">
        <f t="shared" si="2"/>
        <v>15423.474279097167</v>
      </c>
      <c r="K32" s="98">
        <f t="shared" si="3"/>
        <v>33469.921246588463</v>
      </c>
    </row>
    <row r="33" spans="1:1024" x14ac:dyDescent="0.2">
      <c r="A33" s="97">
        <v>36342</v>
      </c>
      <c r="B33" s="212">
        <v>18732.848204904156</v>
      </c>
      <c r="C33" s="212">
        <v>38408.494527313538</v>
      </c>
      <c r="D33" s="94">
        <f t="shared" si="4"/>
        <v>0.12395874723444011</v>
      </c>
      <c r="E33" s="94">
        <f t="shared" si="5"/>
        <v>0.13817770044231015</v>
      </c>
      <c r="G33" s="98">
        <f t="shared" si="0"/>
        <v>15640.818627033421</v>
      </c>
      <c r="H33" s="98">
        <f t="shared" si="1"/>
        <v>33934.326107185283</v>
      </c>
      <c r="J33" s="98">
        <f t="shared" si="2"/>
        <v>15565.48763797191</v>
      </c>
      <c r="K33" s="98">
        <f t="shared" si="3"/>
        <v>33738.109784874527</v>
      </c>
    </row>
    <row r="34" spans="1:1024" x14ac:dyDescent="0.2">
      <c r="A34" s="97">
        <v>36373</v>
      </c>
      <c r="B34" s="212">
        <v>20454.076797489553</v>
      </c>
      <c r="C34" s="212">
        <v>41424.03686652449</v>
      </c>
      <c r="D34" s="94">
        <f t="shared" si="4"/>
        <v>0.12693738795780618</v>
      </c>
      <c r="E34" s="94">
        <f t="shared" si="5"/>
        <v>0.16219787119508777</v>
      </c>
      <c r="G34" s="98">
        <f t="shared" si="0"/>
        <v>15804.22783913451</v>
      </c>
      <c r="H34" s="98">
        <f t="shared" si="1"/>
        <v>34077.693278838553</v>
      </c>
      <c r="J34" s="98">
        <f t="shared" si="2"/>
        <v>15722.523233083964</v>
      </c>
      <c r="K34" s="98">
        <f t="shared" si="3"/>
        <v>34006.009693011918</v>
      </c>
    </row>
    <row r="35" spans="1:1024" ht="12.95" customHeight="1" x14ac:dyDescent="0.2">
      <c r="A35" s="97">
        <v>36404</v>
      </c>
      <c r="B35" s="212">
        <v>18027.217397468292</v>
      </c>
      <c r="C35" s="212">
        <v>36968.328359661136</v>
      </c>
      <c r="D35" s="94">
        <f t="shared" si="4"/>
        <v>0.12499433184324427</v>
      </c>
      <c r="E35" s="94">
        <f t="shared" si="5"/>
        <v>0.16944376369492309</v>
      </c>
      <c r="G35" s="98">
        <f t="shared" si="0"/>
        <v>15894.624754369868</v>
      </c>
      <c r="H35" s="98">
        <f t="shared" si="1"/>
        <v>34309.171411807554</v>
      </c>
      <c r="J35" s="98">
        <f t="shared" si="2"/>
        <v>15849.42629675219</v>
      </c>
      <c r="K35" s="98">
        <f t="shared" si="3"/>
        <v>34193.432345323054</v>
      </c>
    </row>
    <row r="36" spans="1:1024" x14ac:dyDescent="0.2">
      <c r="A36" s="97">
        <v>36434</v>
      </c>
      <c r="B36" s="212">
        <v>17179.059884410301</v>
      </c>
      <c r="C36" s="212">
        <v>33320.624227975612</v>
      </c>
      <c r="D36" s="94">
        <f t="shared" si="4"/>
        <v>0.1359795589468793</v>
      </c>
      <c r="E36" s="94">
        <f t="shared" si="5"/>
        <v>0.16103960505051917</v>
      </c>
      <c r="G36" s="98">
        <f t="shared" si="0"/>
        <v>16062.570338408283</v>
      </c>
      <c r="H36" s="98">
        <f t="shared" si="1"/>
        <v>34527.368759674748</v>
      </c>
      <c r="J36" s="98">
        <f t="shared" si="2"/>
        <v>15978.597546389075</v>
      </c>
      <c r="K36" s="98">
        <f t="shared" si="3"/>
        <v>34418.270085741155</v>
      </c>
    </row>
    <row r="37" spans="1:1024" x14ac:dyDescent="0.2">
      <c r="A37" s="97">
        <v>36465</v>
      </c>
      <c r="B37" s="212">
        <v>13167.788277813801</v>
      </c>
      <c r="C37" s="212">
        <v>31669.633664765115</v>
      </c>
      <c r="D37" s="94">
        <f t="shared" si="4"/>
        <v>0.12019187368358786</v>
      </c>
      <c r="E37" s="94">
        <f t="shared" si="5"/>
        <v>0.17127925879092842</v>
      </c>
      <c r="G37" s="98">
        <f t="shared" si="0"/>
        <v>16193.596550863031</v>
      </c>
      <c r="H37" s="98">
        <f t="shared" si="1"/>
        <v>34707.076230277693</v>
      </c>
      <c r="J37" s="98">
        <f t="shared" si="2"/>
        <v>16128.083444635657</v>
      </c>
      <c r="K37" s="98">
        <f t="shared" si="3"/>
        <v>34617.222494976217</v>
      </c>
    </row>
    <row r="38" spans="1:1024" x14ac:dyDescent="0.2">
      <c r="A38" s="97">
        <v>36495</v>
      </c>
      <c r="B38" s="212">
        <v>13518.804804746673</v>
      </c>
      <c r="C38" s="212">
        <v>31553.235190414875</v>
      </c>
      <c r="D38" s="94">
        <f t="shared" si="4"/>
        <v>0.11237645118646045</v>
      </c>
      <c r="E38" s="94">
        <f t="shared" si="5"/>
        <v>0.16431007382734464</v>
      </c>
      <c r="G38" s="98">
        <f t="shared" si="0"/>
        <v>16387.462726192964</v>
      </c>
      <c r="H38" s="98">
        <f t="shared" si="1"/>
        <v>35753.999547197724</v>
      </c>
      <c r="J38" s="98">
        <f t="shared" si="2"/>
        <v>16290.529638527998</v>
      </c>
      <c r="K38" s="98">
        <f t="shared" si="3"/>
        <v>35230.537888737708</v>
      </c>
    </row>
    <row r="39" spans="1:1024" x14ac:dyDescent="0.2">
      <c r="A39" s="97">
        <v>36526</v>
      </c>
      <c r="B39" s="212">
        <v>12174.658320153521</v>
      </c>
      <c r="C39" s="212">
        <v>30463.9725175432</v>
      </c>
      <c r="D39" s="94">
        <f t="shared" si="4"/>
        <v>0.10860826243912758</v>
      </c>
      <c r="E39" s="94">
        <f t="shared" si="5"/>
        <v>0.15183481494806395</v>
      </c>
      <c r="G39" s="98">
        <f t="shared" si="0"/>
        <v>16556.661309338528</v>
      </c>
      <c r="H39" s="98">
        <f t="shared" si="1"/>
        <v>36897.617393967615</v>
      </c>
      <c r="J39" s="98">
        <f t="shared" si="2"/>
        <v>16472.062017765747</v>
      </c>
      <c r="K39" s="98">
        <f t="shared" si="3"/>
        <v>36325.80847058267</v>
      </c>
      <c r="P39" s="241" t="s">
        <v>1011</v>
      </c>
    </row>
    <row r="40" spans="1:1024" x14ac:dyDescent="0.2">
      <c r="A40" s="97">
        <v>36557</v>
      </c>
      <c r="B40" s="212">
        <v>13687.736254271545</v>
      </c>
      <c r="C40" s="212">
        <v>33854.181879990188</v>
      </c>
      <c r="D40" s="94">
        <f t="shared" si="4"/>
        <v>0.10958510519163012</v>
      </c>
      <c r="E40" s="94">
        <f t="shared" si="5"/>
        <v>0.14054154420666998</v>
      </c>
      <c r="G40" s="98">
        <f t="shared" si="0"/>
        <v>16686.875140363143</v>
      </c>
      <c r="H40" s="98">
        <f t="shared" si="1"/>
        <v>37862.548233873844</v>
      </c>
      <c r="J40" s="98">
        <f t="shared" si="2"/>
        <v>16621.768224850835</v>
      </c>
      <c r="K40" s="98">
        <f t="shared" si="3"/>
        <v>37380.08281392073</v>
      </c>
    </row>
    <row r="41" spans="1:1024" x14ac:dyDescent="0.2">
      <c r="A41" s="97">
        <v>36586</v>
      </c>
      <c r="B41" s="212">
        <v>15556.160067834711</v>
      </c>
      <c r="C41" s="212">
        <v>35676.432621889559</v>
      </c>
      <c r="D41" s="94">
        <f t="shared" si="4"/>
        <v>0.10662873191061828</v>
      </c>
      <c r="E41" s="94">
        <f t="shared" si="5"/>
        <v>0.13477636909675073</v>
      </c>
      <c r="G41" s="98">
        <f t="shared" si="0"/>
        <v>17060.550568631807</v>
      </c>
      <c r="H41" s="98">
        <f t="shared" si="1"/>
        <v>38255.98180079936</v>
      </c>
      <c r="J41" s="98">
        <f t="shared" si="2"/>
        <v>16873.712854497477</v>
      </c>
      <c r="K41" s="98">
        <f t="shared" si="3"/>
        <v>38059.265017336598</v>
      </c>
    </row>
    <row r="42" spans="1:1024" x14ac:dyDescent="0.2">
      <c r="A42" s="97">
        <v>36617</v>
      </c>
      <c r="B42" s="212">
        <v>16837.82554662367</v>
      </c>
      <c r="C42" s="212">
        <v>33064.344848026703</v>
      </c>
      <c r="D42" s="94">
        <f t="shared" si="4"/>
        <v>0.10909907707884581</v>
      </c>
      <c r="E42" s="94">
        <f t="shared" si="5"/>
        <v>0.12646397088096739</v>
      </c>
      <c r="G42" s="98">
        <f t="shared" si="0"/>
        <v>16995.618630728946</v>
      </c>
      <c r="H42" s="98">
        <f t="shared" si="1"/>
        <v>38735.315025895245</v>
      </c>
      <c r="J42" s="98">
        <f t="shared" si="2"/>
        <v>17028.084599680376</v>
      </c>
      <c r="K42" s="98">
        <f t="shared" si="3"/>
        <v>38495.648413347299</v>
      </c>
    </row>
    <row r="43" spans="1:1024" x14ac:dyDescent="0.2">
      <c r="A43" s="97">
        <v>36647</v>
      </c>
      <c r="B43" s="212">
        <v>18250.463325045359</v>
      </c>
      <c r="C43" s="212">
        <v>35229.82630308879</v>
      </c>
      <c r="D43" s="94">
        <f t="shared" si="4"/>
        <v>0.10821007660541149</v>
      </c>
      <c r="E43" s="94">
        <f t="shared" si="5"/>
        <v>0.13352161473763147</v>
      </c>
      <c r="G43" s="98">
        <f t="shared" si="0"/>
        <v>17082.533685658211</v>
      </c>
      <c r="H43" s="98">
        <f t="shared" si="1"/>
        <v>38885.568501515088</v>
      </c>
      <c r="J43" s="98">
        <f t="shared" si="2"/>
        <v>17039.07615819358</v>
      </c>
      <c r="K43" s="98">
        <f t="shared" si="3"/>
        <v>38810.441763705167</v>
      </c>
    </row>
    <row r="44" spans="1:1024" x14ac:dyDescent="0.2">
      <c r="A44" s="97">
        <v>36678</v>
      </c>
      <c r="B44" s="212">
        <v>19062.913833553986</v>
      </c>
      <c r="C44" s="212">
        <v>47414.883559179514</v>
      </c>
      <c r="D44" s="94">
        <f t="shared" si="4"/>
        <v>0.10811607750111074</v>
      </c>
      <c r="E44" s="94">
        <f t="shared" si="5"/>
        <v>0.14682188246516192</v>
      </c>
      <c r="G44" s="98">
        <f t="shared" si="0"/>
        <v>17172.515647458455</v>
      </c>
      <c r="H44" s="98">
        <f t="shared" si="1"/>
        <v>38634.720649459814</v>
      </c>
      <c r="J44" s="98">
        <f t="shared" si="2"/>
        <v>17127.524666558333</v>
      </c>
      <c r="K44" s="98">
        <f t="shared" si="3"/>
        <v>38760.144575487451</v>
      </c>
    </row>
    <row r="45" spans="1:1024" x14ac:dyDescent="0.2">
      <c r="A45" s="97">
        <v>36708</v>
      </c>
      <c r="B45" s="212">
        <v>20763.231202650903</v>
      </c>
      <c r="C45" s="212">
        <v>52131.90868855227</v>
      </c>
      <c r="D45" s="94">
        <f t="shared" si="4"/>
        <v>0.10764477679800022</v>
      </c>
      <c r="E45" s="94">
        <f t="shared" si="5"/>
        <v>0.10559795221972967</v>
      </c>
      <c r="G45" s="98">
        <f t="shared" si="0"/>
        <v>17354.819381560086</v>
      </c>
      <c r="H45" s="98">
        <f t="shared" si="1"/>
        <v>38703.508699901817</v>
      </c>
      <c r="J45" s="98">
        <f t="shared" si="2"/>
        <v>17263.66751450927</v>
      </c>
      <c r="K45" s="98">
        <f t="shared" si="3"/>
        <v>38669.114674680815</v>
      </c>
    </row>
    <row r="46" spans="1:1024" x14ac:dyDescent="0.2">
      <c r="A46" s="97">
        <v>36739</v>
      </c>
      <c r="B46" s="212">
        <v>22016.642769784918</v>
      </c>
      <c r="C46" s="212">
        <v>53003.206945399215</v>
      </c>
      <c r="D46" s="94">
        <f t="shared" si="4"/>
        <v>0.10637135280901333</v>
      </c>
      <c r="E46" s="94">
        <f t="shared" si="5"/>
        <v>9.4751071453872848E-2</v>
      </c>
      <c r="G46" s="98">
        <f t="shared" si="0"/>
        <v>17489.412612447912</v>
      </c>
      <c r="H46" s="98">
        <f t="shared" si="1"/>
        <v>38670.561046153154</v>
      </c>
      <c r="J46" s="98">
        <f t="shared" si="2"/>
        <v>17422.115997003999</v>
      </c>
      <c r="K46" s="98">
        <f t="shared" si="3"/>
        <v>38687.034873027485</v>
      </c>
    </row>
    <row r="47" spans="1:1024" x14ac:dyDescent="0.2">
      <c r="A47" s="97">
        <v>36770</v>
      </c>
      <c r="B47" s="212">
        <v>22511.322536692274</v>
      </c>
      <c r="C47" s="212">
        <v>41689.531162767242</v>
      </c>
      <c r="D47" s="94">
        <f t="shared" si="4"/>
        <v>0.11698055261465856</v>
      </c>
      <c r="E47" s="94">
        <f t="shared" si="5"/>
        <v>9.2681452173040579E-2</v>
      </c>
      <c r="G47" s="98">
        <f t="shared" si="0"/>
        <v>17628.713645586195</v>
      </c>
      <c r="H47" s="98">
        <f t="shared" si="1"/>
        <v>38648.045466180498</v>
      </c>
      <c r="J47" s="98">
        <f t="shared" si="2"/>
        <v>17559.063129017053</v>
      </c>
      <c r="K47" s="98">
        <f t="shared" si="3"/>
        <v>38659.303256166822</v>
      </c>
    </row>
    <row r="48" spans="1:1024" x14ac:dyDescent="0.2">
      <c r="A48" s="97">
        <v>36800</v>
      </c>
      <c r="B48" s="212">
        <v>16399.876629575974</v>
      </c>
      <c r="C48" s="212">
        <v>39072.622929126257</v>
      </c>
      <c r="D48" s="94">
        <f t="shared" si="4"/>
        <v>8.5613914127955493E-2</v>
      </c>
      <c r="E48" s="94">
        <f t="shared" si="5"/>
        <v>8.615519554394524E-2</v>
      </c>
      <c r="G48" s="98">
        <f t="shared" si="0"/>
        <v>17800.702305207255</v>
      </c>
      <c r="H48" s="98">
        <f t="shared" si="1"/>
        <v>39137.518789108166</v>
      </c>
      <c r="J48" s="98">
        <f t="shared" si="2"/>
        <v>17714.707975396726</v>
      </c>
      <c r="K48" s="98">
        <f t="shared" si="3"/>
        <v>38892.782127644328</v>
      </c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x14ac:dyDescent="0.2">
      <c r="A49" s="97">
        <v>36831</v>
      </c>
      <c r="B49" s="212">
        <v>14210.768936964976</v>
      </c>
      <c r="C49" s="212">
        <v>33472.675372203223</v>
      </c>
      <c r="D49" s="94">
        <f t="shared" si="4"/>
        <v>0.11384353047884566</v>
      </c>
      <c r="E49" s="94">
        <f t="shared" si="5"/>
        <v>7.6671178479161828E-2</v>
      </c>
      <c r="G49" s="98">
        <f t="shared" si="0"/>
        <v>17944.384690577859</v>
      </c>
      <c r="H49" s="98">
        <f t="shared" si="1"/>
        <v>39802.834497268945</v>
      </c>
      <c r="J49" s="98">
        <f t="shared" si="2"/>
        <v>17872.543497892555</v>
      </c>
      <c r="K49" s="98">
        <f t="shared" si="3"/>
        <v>39470.176643188555</v>
      </c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x14ac:dyDescent="0.2">
      <c r="A50" s="97">
        <v>36861</v>
      </c>
      <c r="B50" s="212">
        <v>14598.588346349619</v>
      </c>
      <c r="C50" s="212">
        <v>28543.060965751516</v>
      </c>
      <c r="D50" s="94">
        <f t="shared" si="4"/>
        <v>0.11822311513569206</v>
      </c>
      <c r="E50" s="94">
        <f t="shared" si="5"/>
        <v>7.5224572814670099E-2</v>
      </c>
      <c r="G50" s="98">
        <f t="shared" si="0"/>
        <v>18151.487493639554</v>
      </c>
      <c r="H50" s="98">
        <f t="shared" si="1"/>
        <v>39529.548683046953</v>
      </c>
      <c r="J50" s="98">
        <f t="shared" si="2"/>
        <v>18047.936092108706</v>
      </c>
      <c r="K50" s="98">
        <f t="shared" si="3"/>
        <v>39666.191590157949</v>
      </c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x14ac:dyDescent="0.2">
      <c r="A51" s="97">
        <v>36892</v>
      </c>
      <c r="B51" s="212">
        <v>14362.303129373089</v>
      </c>
      <c r="C51" s="212">
        <v>31289.429122847356</v>
      </c>
      <c r="D51" s="94">
        <f t="shared" si="4"/>
        <v>0.12682770093449824</v>
      </c>
      <c r="E51" s="94">
        <f t="shared" si="5"/>
        <v>0.10624087976259999</v>
      </c>
      <c r="G51" s="98">
        <f t="shared" si="0"/>
        <v>18317.815770813515</v>
      </c>
      <c r="H51" s="98">
        <f t="shared" si="1"/>
        <v>40393.706176141102</v>
      </c>
      <c r="J51" s="98">
        <f t="shared" si="2"/>
        <v>18234.651632226534</v>
      </c>
      <c r="K51" s="98">
        <f t="shared" si="3"/>
        <v>39961.627429594024</v>
      </c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x14ac:dyDescent="0.2">
      <c r="A52" s="97">
        <v>36923</v>
      </c>
      <c r="B52" s="212">
        <v>15302.855024925462</v>
      </c>
      <c r="C52" s="212">
        <v>33458.810035006209</v>
      </c>
      <c r="D52" s="94">
        <f t="shared" si="4"/>
        <v>0.11819244566251252</v>
      </c>
      <c r="E52" s="94">
        <f t="shared" si="5"/>
        <v>0.11129343760628929</v>
      </c>
      <c r="G52" s="98">
        <f t="shared" si="0"/>
        <v>18638.915015694631</v>
      </c>
      <c r="H52" s="98">
        <f t="shared" si="1"/>
        <v>41371.704187161064</v>
      </c>
      <c r="J52" s="98">
        <f t="shared" si="2"/>
        <v>18478.365393254073</v>
      </c>
      <c r="K52" s="98">
        <f t="shared" si="3"/>
        <v>40882.705181651079</v>
      </c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x14ac:dyDescent="0.2">
      <c r="A53" s="97">
        <v>36951</v>
      </c>
      <c r="B53" s="212">
        <v>17227.772465494127</v>
      </c>
      <c r="C53" s="212">
        <v>35406.245662217669</v>
      </c>
      <c r="D53" s="94">
        <f t="shared" si="4"/>
        <v>0.11283013122096164</v>
      </c>
      <c r="E53" s="94">
        <f t="shared" si="5"/>
        <v>0.12603641395202891</v>
      </c>
      <c r="G53" s="98">
        <f t="shared" si="0"/>
        <v>18521.171079990294</v>
      </c>
      <c r="H53" s="98">
        <f t="shared" si="1"/>
        <v>41551.933393572843</v>
      </c>
      <c r="J53" s="98">
        <f t="shared" si="2"/>
        <v>18580.043047842461</v>
      </c>
      <c r="K53" s="98">
        <f t="shared" si="3"/>
        <v>41461.818790366953</v>
      </c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x14ac:dyDescent="0.2">
      <c r="A54" s="97">
        <v>36982</v>
      </c>
      <c r="B54" s="212">
        <v>18901.689462076385</v>
      </c>
      <c r="C54" s="212">
        <v>38938.024723158785</v>
      </c>
      <c r="D54" s="94">
        <f t="shared" si="4"/>
        <v>0.10901593505078688</v>
      </c>
      <c r="E54" s="94">
        <f t="shared" si="5"/>
        <v>0.1304236343970322</v>
      </c>
      <c r="G54" s="98">
        <f t="shared" si="0"/>
        <v>18930.459858323175</v>
      </c>
      <c r="H54" s="98">
        <f t="shared" si="1"/>
        <v>41705.197277692227</v>
      </c>
      <c r="J54" s="98">
        <f t="shared" si="2"/>
        <v>18725.815469156732</v>
      </c>
      <c r="K54" s="98">
        <f t="shared" si="3"/>
        <v>41628.565335632535</v>
      </c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x14ac:dyDescent="0.2">
      <c r="A55" s="97">
        <v>37012</v>
      </c>
      <c r="B55" s="212">
        <v>19974.651949492611</v>
      </c>
      <c r="C55" s="212">
        <v>43213.614801018099</v>
      </c>
      <c r="D55" s="94">
        <f t="shared" si="4"/>
        <v>9.9188280560760012E-2</v>
      </c>
      <c r="E55" s="94">
        <f t="shared" si="5"/>
        <v>0.14104112428050564</v>
      </c>
      <c r="G55" s="98">
        <f t="shared" si="0"/>
        <v>19102.08403238712</v>
      </c>
      <c r="H55" s="98">
        <f t="shared" si="1"/>
        <v>41810.718780697156</v>
      </c>
      <c r="J55" s="98">
        <f t="shared" si="2"/>
        <v>19016.271945355147</v>
      </c>
      <c r="K55" s="98">
        <f t="shared" si="3"/>
        <v>41757.958029194691</v>
      </c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x14ac:dyDescent="0.2">
      <c r="A56" s="97">
        <v>37043</v>
      </c>
      <c r="B56" s="212">
        <v>21548.147470294345</v>
      </c>
      <c r="C56" s="212">
        <v>44135.453788515573</v>
      </c>
      <c r="D56" s="94">
        <f t="shared" si="4"/>
        <v>9.596382148583138E-2</v>
      </c>
      <c r="E56" s="94">
        <f t="shared" si="5"/>
        <v>0.13888038678455139</v>
      </c>
      <c r="G56" s="98">
        <f t="shared" si="0"/>
        <v>19350.466326287311</v>
      </c>
      <c r="H56" s="98">
        <f t="shared" si="1"/>
        <v>42739.307360640712</v>
      </c>
      <c r="J56" s="98">
        <f t="shared" si="2"/>
        <v>19226.275179337215</v>
      </c>
      <c r="K56" s="98">
        <f t="shared" si="3"/>
        <v>42275.013070668938</v>
      </c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x14ac:dyDescent="0.2">
      <c r="A57" s="97">
        <v>37073</v>
      </c>
      <c r="B57" s="212">
        <v>22759.170528738414</v>
      </c>
      <c r="C57" s="212">
        <v>62501.798605682088</v>
      </c>
      <c r="D57" s="94">
        <f t="shared" si="4"/>
        <v>8.3025381555378752E-2</v>
      </c>
      <c r="E57" s="94">
        <f t="shared" si="5"/>
        <v>0.14982659534751774</v>
      </c>
      <c r="G57" s="98">
        <f t="shared" si="0"/>
        <v>19406.027928297848</v>
      </c>
      <c r="H57" s="98">
        <f t="shared" si="1"/>
        <v>43010.955230538813</v>
      </c>
      <c r="J57" s="98">
        <f t="shared" si="2"/>
        <v>19378.24712729258</v>
      </c>
      <c r="K57" s="98">
        <f t="shared" si="3"/>
        <v>42875.131295589759</v>
      </c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x14ac:dyDescent="0.2">
      <c r="A58" s="97">
        <v>37104</v>
      </c>
      <c r="B58" s="212">
        <v>25869.83370835831</v>
      </c>
      <c r="C58" s="212">
        <v>64739.183077638809</v>
      </c>
      <c r="D58" s="94">
        <f t="shared" si="4"/>
        <v>8.3667025155391928E-2</v>
      </c>
      <c r="E58" s="94">
        <f t="shared" si="5"/>
        <v>9.6315657383633457E-2</v>
      </c>
      <c r="G58" s="98">
        <f t="shared" si="0"/>
        <v>19462.745332487953</v>
      </c>
      <c r="H58" s="98">
        <f t="shared" si="1"/>
        <v>43544.459885923323</v>
      </c>
      <c r="J58" s="98">
        <f t="shared" si="2"/>
        <v>19434.386630392903</v>
      </c>
      <c r="K58" s="98">
        <f t="shared" si="3"/>
        <v>43277.707558231064</v>
      </c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x14ac:dyDescent="0.2">
      <c r="A59" s="97">
        <v>37135</v>
      </c>
      <c r="B59" s="212">
        <v>21098.395308240197</v>
      </c>
      <c r="C59" s="212">
        <v>43852.281639708483</v>
      </c>
      <c r="D59" s="94">
        <f t="shared" si="4"/>
        <v>6.3143131682779741E-2</v>
      </c>
      <c r="E59" s="94">
        <f t="shared" si="5"/>
        <v>6.9080258986421672E-2</v>
      </c>
      <c r="G59" s="98">
        <f t="shared" si="0"/>
        <v>19550.524347402341</v>
      </c>
      <c r="H59" s="98">
        <f t="shared" si="1"/>
        <v>43688.664018221498</v>
      </c>
      <c r="J59" s="98">
        <f t="shared" si="2"/>
        <v>19506.634839945145</v>
      </c>
      <c r="K59" s="98">
        <f t="shared" si="3"/>
        <v>43616.561952072414</v>
      </c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 x14ac:dyDescent="0.2">
      <c r="A60" s="97">
        <v>37165</v>
      </c>
      <c r="B60" s="212">
        <v>21311.341969570563</v>
      </c>
      <c r="C60" s="212">
        <v>40911.789538558871</v>
      </c>
      <c r="D60" s="94">
        <f t="shared" si="4"/>
        <v>5.4503168324488316E-2</v>
      </c>
      <c r="E60" s="94">
        <f t="shared" si="5"/>
        <v>3.9487136105476495E-2</v>
      </c>
      <c r="G60" s="98">
        <f t="shared" si="0"/>
        <v>19566.32335963472</v>
      </c>
      <c r="H60" s="98">
        <f t="shared" si="1"/>
        <v>44657.518440673397</v>
      </c>
      <c r="J60" s="98">
        <f t="shared" si="2"/>
        <v>19558.423853518529</v>
      </c>
      <c r="K60" s="98">
        <f t="shared" si="3"/>
        <v>44173.091229447447</v>
      </c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x14ac:dyDescent="0.2">
      <c r="A61" s="97">
        <v>37196</v>
      </c>
      <c r="B61" s="212">
        <v>16270.259025732299</v>
      </c>
      <c r="C61" s="212">
        <v>34738.93340826247</v>
      </c>
      <c r="D61" s="94">
        <f t="shared" si="4"/>
        <v>3.953127698673109E-2</v>
      </c>
      <c r="E61" s="94">
        <f t="shared" si="5"/>
        <v>0.15762217095856101</v>
      </c>
      <c r="G61" s="98">
        <f t="shared" si="0"/>
        <v>19666.396419697554</v>
      </c>
      <c r="H61" s="98">
        <f t="shared" si="1"/>
        <v>45330.667547371144</v>
      </c>
      <c r="J61" s="98">
        <f t="shared" si="2"/>
        <v>19616.359889666135</v>
      </c>
      <c r="K61" s="98">
        <f t="shared" si="3"/>
        <v>44994.09299402227</v>
      </c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x14ac:dyDescent="0.2">
      <c r="A62" s="97">
        <v>37226</v>
      </c>
      <c r="B62" s="212">
        <v>17579.175873151911</v>
      </c>
      <c r="C62" s="212">
        <v>39686.123925074156</v>
      </c>
      <c r="D62" s="94">
        <f t="shared" si="4"/>
        <v>4.3038963215150439E-2</v>
      </c>
      <c r="E62" s="94">
        <f t="shared" si="5"/>
        <v>0.17260154457725307</v>
      </c>
      <c r="G62" s="98">
        <f t="shared" si="0"/>
        <v>19658.521668596662</v>
      </c>
      <c r="H62" s="98">
        <f t="shared" si="1"/>
        <v>45452.126377851826</v>
      </c>
      <c r="J62" s="98">
        <f t="shared" si="2"/>
        <v>19662.459044147108</v>
      </c>
      <c r="K62" s="98">
        <f t="shared" si="3"/>
        <v>45391.396962611485</v>
      </c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x14ac:dyDescent="0.2">
      <c r="A63" s="97">
        <v>37257</v>
      </c>
      <c r="B63" s="212">
        <v>15029.042353499526</v>
      </c>
      <c r="C63" s="212">
        <v>34549.203561624519</v>
      </c>
      <c r="D63" s="94">
        <f t="shared" si="4"/>
        <v>2.6040345517229335E-2</v>
      </c>
      <c r="E63" s="94">
        <f t="shared" si="5"/>
        <v>0.14960175308610402</v>
      </c>
      <c r="G63" s="98">
        <f t="shared" si="0"/>
        <v>19850.412923702002</v>
      </c>
      <c r="H63" s="98">
        <f t="shared" si="1"/>
        <v>44284.252540657471</v>
      </c>
      <c r="J63" s="98">
        <f t="shared" si="2"/>
        <v>19754.467296149334</v>
      </c>
      <c r="K63" s="98">
        <f t="shared" si="3"/>
        <v>44868.189459254645</v>
      </c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x14ac:dyDescent="0.2">
      <c r="A64" s="97">
        <v>37288</v>
      </c>
      <c r="B64" s="212">
        <v>15983.463875206728</v>
      </c>
      <c r="C64" s="212">
        <v>39860.865899620352</v>
      </c>
      <c r="D64" s="94">
        <f t="shared" si="4"/>
        <v>2.8443795747594702E-2</v>
      </c>
      <c r="E64" s="94">
        <f t="shared" si="5"/>
        <v>0.1651234545240019</v>
      </c>
      <c r="G64" s="98">
        <f t="shared" si="0"/>
        <v>19815.834480954782</v>
      </c>
      <c r="H64" s="98">
        <f t="shared" si="1"/>
        <v>44229.672227119772</v>
      </c>
      <c r="J64" s="98">
        <f t="shared" si="2"/>
        <v>19833.12370232839</v>
      </c>
      <c r="K64" s="98">
        <f t="shared" si="3"/>
        <v>44256.962383888618</v>
      </c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x14ac:dyDescent="0.2">
      <c r="A65" s="97">
        <v>37316</v>
      </c>
      <c r="B65" s="212">
        <v>18281.120644466813</v>
      </c>
      <c r="C65" s="212">
        <v>37136.695249795768</v>
      </c>
      <c r="D65" s="94">
        <f t="shared" si="4"/>
        <v>2.6933296265522211E-2</v>
      </c>
      <c r="E65" s="94">
        <f t="shared" si="5"/>
        <v>0.17469414860309462</v>
      </c>
      <c r="G65" s="98">
        <f t="shared" si="0"/>
        <v>19530.633584929648</v>
      </c>
      <c r="H65" s="98">
        <f t="shared" si="1"/>
        <v>43192.700242930543</v>
      </c>
      <c r="J65" s="98">
        <f t="shared" si="2"/>
        <v>19673.234032942215</v>
      </c>
      <c r="K65" s="98">
        <f t="shared" si="3"/>
        <v>43711.186235025161</v>
      </c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1:1024" x14ac:dyDescent="0.2">
      <c r="A66" s="97">
        <v>37347</v>
      </c>
      <c r="B66" s="212">
        <v>19091.277608864919</v>
      </c>
      <c r="C66" s="212">
        <v>50564.277792581583</v>
      </c>
      <c r="D66" s="94">
        <f t="shared" si="4"/>
        <v>2.2502498552017913E-2</v>
      </c>
      <c r="E66" s="94">
        <f t="shared" si="5"/>
        <v>0.20420278766828925</v>
      </c>
      <c r="G66" s="98">
        <f t="shared" si="0"/>
        <v>19678.80511046874</v>
      </c>
      <c r="H66" s="98">
        <f t="shared" si="1"/>
        <v>48278.861012857145</v>
      </c>
      <c r="J66" s="98">
        <f t="shared" si="2"/>
        <v>19604.719347699196</v>
      </c>
      <c r="K66" s="98">
        <f t="shared" si="3"/>
        <v>45735.780627893844</v>
      </c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x14ac:dyDescent="0.2">
      <c r="A67" s="97">
        <v>37377</v>
      </c>
      <c r="B67" s="212">
        <v>21175.528670246589</v>
      </c>
      <c r="C67" s="212">
        <v>51291.404081391083</v>
      </c>
      <c r="D67" s="94">
        <f t="shared" si="4"/>
        <v>2.7754007899742472E-2</v>
      </c>
      <c r="E67" s="94">
        <f t="shared" si="5"/>
        <v>0.18632571445200763</v>
      </c>
      <c r="G67" s="98">
        <f t="shared" si="0"/>
        <v>19924.217924389741</v>
      </c>
      <c r="H67" s="98">
        <f t="shared" si="1"/>
        <v>49027.313422130654</v>
      </c>
      <c r="J67" s="98">
        <f t="shared" si="2"/>
        <v>19801.51151742924</v>
      </c>
      <c r="K67" s="98">
        <f t="shared" si="3"/>
        <v>48653.0872174939</v>
      </c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1:1024" x14ac:dyDescent="0.2">
      <c r="A68" s="97">
        <v>37408</v>
      </c>
      <c r="B68" s="212">
        <v>21453.650457083651</v>
      </c>
      <c r="C68" s="212">
        <v>45592.959754283816</v>
      </c>
      <c r="D68" s="94">
        <f t="shared" si="4"/>
        <v>2.4587063223120653E-2</v>
      </c>
      <c r="E68" s="94">
        <f t="shared" si="5"/>
        <v>0.18327672693086083</v>
      </c>
      <c r="G68" s="98">
        <f t="shared" si="0"/>
        <v>19854.35915534334</v>
      </c>
      <c r="H68" s="98">
        <f t="shared" si="1"/>
        <v>49133.182667478395</v>
      </c>
      <c r="J68" s="98">
        <f t="shared" si="2"/>
        <v>19889.288539866538</v>
      </c>
      <c r="K68" s="98">
        <f t="shared" si="3"/>
        <v>49080.248044804524</v>
      </c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1:1024" x14ac:dyDescent="0.2">
      <c r="A69" s="97">
        <v>37438</v>
      </c>
      <c r="B69" s="212">
        <v>25061.865590002541</v>
      </c>
      <c r="C69" s="212">
        <v>48487.312559349797</v>
      </c>
      <c r="D69" s="94">
        <f t="shared" si="4"/>
        <v>3.1730944427112773E-2</v>
      </c>
      <c r="E69" s="94">
        <f t="shared" si="5"/>
        <v>0.21467345547869043</v>
      </c>
      <c r="G69" s="98">
        <f t="shared" si="0"/>
        <v>19958.009022962469</v>
      </c>
      <c r="H69" s="98">
        <f t="shared" si="1"/>
        <v>50113.072740582575</v>
      </c>
      <c r="J69" s="98">
        <f t="shared" si="2"/>
        <v>19906.184089152906</v>
      </c>
      <c r="K69" s="98">
        <f t="shared" si="3"/>
        <v>49623.127704030485</v>
      </c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x14ac:dyDescent="0.2">
      <c r="A70" s="97">
        <v>37469</v>
      </c>
      <c r="B70" s="212">
        <v>25454.892395391664</v>
      </c>
      <c r="C70" s="212">
        <v>64084.219315186427</v>
      </c>
      <c r="D70" s="94">
        <f t="shared" si="4"/>
        <v>2.6777186356510496E-2</v>
      </c>
      <c r="E70" s="94">
        <f t="shared" si="5"/>
        <v>0.315359617049082</v>
      </c>
      <c r="G70" s="98">
        <f t="shared" si="0"/>
        <v>19986.941218668264</v>
      </c>
      <c r="H70" s="98">
        <f t="shared" si="1"/>
        <v>51151.4222320763</v>
      </c>
      <c r="J70" s="98">
        <f t="shared" si="2"/>
        <v>19972.475120815368</v>
      </c>
      <c r="K70" s="98">
        <f t="shared" si="3"/>
        <v>50632.247486329434</v>
      </c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x14ac:dyDescent="0.2">
      <c r="A71" s="97">
        <v>37500</v>
      </c>
      <c r="B71" s="212">
        <v>17675.98455593859</v>
      </c>
      <c r="C71" s="212">
        <v>31408.617829437662</v>
      </c>
      <c r="D71" s="94">
        <f t="shared" si="4"/>
        <v>3.9421308091801111E-2</v>
      </c>
      <c r="E71" s="94">
        <f t="shared" si="5"/>
        <v>0.36510640809371608</v>
      </c>
      <c r="G71" s="98">
        <f t="shared" si="0"/>
        <v>19990.459993220953</v>
      </c>
      <c r="H71" s="98">
        <f t="shared" si="1"/>
        <v>52610.011000245613</v>
      </c>
      <c r="J71" s="98">
        <f t="shared" si="2"/>
        <v>19988.700605944607</v>
      </c>
      <c r="K71" s="98">
        <f t="shared" si="3"/>
        <v>51880.716616160957</v>
      </c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1:1024" x14ac:dyDescent="0.2">
      <c r="A72" s="97">
        <v>37530</v>
      </c>
      <c r="B72" s="212">
        <v>23089.400276039647</v>
      </c>
      <c r="C72" s="212">
        <v>101945.71877767806</v>
      </c>
      <c r="D72" s="94">
        <f t="shared" si="4"/>
        <v>7.8195968661789017E-2</v>
      </c>
      <c r="E72" s="94">
        <f t="shared" si="5"/>
        <v>0.49258653630726479</v>
      </c>
      <c r="G72" s="98">
        <f t="shared" ref="G72:G135" si="6">AVERAGE(B67:B78)</f>
        <v>20109.367252726941</v>
      </c>
      <c r="H72" s="98">
        <f t="shared" ref="H72:H135" si="7">AVERAGE(C67:C78)</f>
        <v>52978.362469785578</v>
      </c>
      <c r="J72" s="98">
        <f t="shared" si="2"/>
        <v>20049.913622973945</v>
      </c>
      <c r="K72" s="98">
        <f t="shared" si="3"/>
        <v>52794.186735015595</v>
      </c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1:1024" x14ac:dyDescent="0.2">
      <c r="A73" s="97">
        <v>37561</v>
      </c>
      <c r="B73" s="212">
        <v>19215.212792784332</v>
      </c>
      <c r="C73" s="212">
        <v>43720.36231954454</v>
      </c>
      <c r="D73" s="94">
        <f t="shared" si="4"/>
        <v>6.3707889966025943E-2</v>
      </c>
      <c r="E73" s="94">
        <f t="shared" si="5"/>
        <v>0.22903502364491146</v>
      </c>
      <c r="G73" s="98">
        <f t="shared" si="6"/>
        <v>20149.935351839613</v>
      </c>
      <c r="H73" s="98">
        <f t="shared" si="7"/>
        <v>53638.723925044316</v>
      </c>
      <c r="J73" s="98">
        <f t="shared" ref="J73:J136" si="8">AVERAGE(G72:G73)</f>
        <v>20129.651302283277</v>
      </c>
      <c r="K73" s="98">
        <f t="shared" ref="K73:K136" si="9">AVERAGE(H72:H73)</f>
        <v>53308.543197414947</v>
      </c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1:1024" x14ac:dyDescent="0.2">
      <c r="A74" s="97">
        <v>37591</v>
      </c>
      <c r="B74" s="212">
        <v>16740.870644595092</v>
      </c>
      <c r="C74" s="212">
        <v>40956.554869247135</v>
      </c>
      <c r="D74" s="94">
        <f t="shared" si="4"/>
        <v>4.0524669252951062E-2</v>
      </c>
      <c r="E74" s="94">
        <f t="shared" si="5"/>
        <v>0.222568113368802</v>
      </c>
      <c r="G74" s="98">
        <f t="shared" si="6"/>
        <v>20282.305127182091</v>
      </c>
      <c r="H74" s="98">
        <f t="shared" si="7"/>
        <v>55209.491406239416</v>
      </c>
      <c r="J74" s="98">
        <f t="shared" si="8"/>
        <v>20216.120239510852</v>
      </c>
      <c r="K74" s="98">
        <f t="shared" si="9"/>
        <v>54424.107665641866</v>
      </c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x14ac:dyDescent="0.2">
      <c r="A75" s="97">
        <v>37622</v>
      </c>
      <c r="B75" s="212">
        <v>16272.840764929084</v>
      </c>
      <c r="C75" s="212">
        <v>46307.884438874695</v>
      </c>
      <c r="D75" s="94">
        <f t="shared" si="4"/>
        <v>4.9106933107183171E-2</v>
      </c>
      <c r="E75" s="94">
        <f t="shared" si="5"/>
        <v>0.23042675646180721</v>
      </c>
      <c r="G75" s="98">
        <f t="shared" si="6"/>
        <v>20381.951129813653</v>
      </c>
      <c r="H75" s="98">
        <f t="shared" si="7"/>
        <v>58249.717463184053</v>
      </c>
      <c r="J75" s="98">
        <f t="shared" si="8"/>
        <v>20332.128128497872</v>
      </c>
      <c r="K75" s="98">
        <f t="shared" si="9"/>
        <v>56729.604434711735</v>
      </c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x14ac:dyDescent="0.2">
      <c r="A76" s="97">
        <v>37653</v>
      </c>
      <c r="B76" s="212">
        <v>16330.650223676264</v>
      </c>
      <c r="C76" s="212">
        <v>52321.059797545044</v>
      </c>
      <c r="D76" s="94">
        <f t="shared" si="4"/>
        <v>4.5396544057257016E-2</v>
      </c>
      <c r="E76" s="94">
        <f t="shared" si="5"/>
        <v>0.20619802353533268</v>
      </c>
      <c r="G76" s="98">
        <f t="shared" si="6"/>
        <v>20597.000597124636</v>
      </c>
      <c r="H76" s="98">
        <f t="shared" si="7"/>
        <v>60378.208985125872</v>
      </c>
      <c r="J76" s="98">
        <f t="shared" si="8"/>
        <v>20489.475863469146</v>
      </c>
      <c r="K76" s="98">
        <f t="shared" si="9"/>
        <v>59313.963224154963</v>
      </c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</row>
    <row r="77" spans="1:1024" x14ac:dyDescent="0.2">
      <c r="A77" s="97">
        <v>37681</v>
      </c>
      <c r="B77" s="212">
        <v>18323.345939099083</v>
      </c>
      <c r="C77" s="212">
        <v>54639.760467827538</v>
      </c>
      <c r="D77" s="94">
        <f t="shared" si="4"/>
        <v>4.1160526446204049E-2</v>
      </c>
      <c r="E77" s="94">
        <f t="shared" si="5"/>
        <v>0.1713096639401277</v>
      </c>
      <c r="G77" s="98">
        <f t="shared" si="6"/>
        <v>21057.850396681693</v>
      </c>
      <c r="H77" s="98">
        <f t="shared" si="7"/>
        <v>64468.842849353656</v>
      </c>
      <c r="J77" s="98">
        <f t="shared" si="8"/>
        <v>20827.425496903164</v>
      </c>
      <c r="K77" s="98">
        <f t="shared" si="9"/>
        <v>62423.525917239764</v>
      </c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</row>
    <row r="78" spans="1:1024" x14ac:dyDescent="0.2">
      <c r="A78" s="97">
        <v>37712</v>
      </c>
      <c r="B78" s="212">
        <v>20518.164722936759</v>
      </c>
      <c r="C78" s="212">
        <v>54984.495427061076</v>
      </c>
      <c r="D78" s="94">
        <f t="shared" si="4"/>
        <v>4.6236940090804257E-2</v>
      </c>
      <c r="E78" s="94">
        <f t="shared" si="5"/>
        <v>0.14302180521862762</v>
      </c>
      <c r="G78" s="98">
        <f t="shared" si="6"/>
        <v>20932.500261109355</v>
      </c>
      <c r="H78" s="98">
        <f t="shared" si="7"/>
        <v>59336.411086486274</v>
      </c>
      <c r="J78" s="98">
        <f t="shared" si="8"/>
        <v>20995.175328895522</v>
      </c>
      <c r="K78" s="98">
        <f t="shared" si="9"/>
        <v>61902.626967919961</v>
      </c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1:1024" x14ac:dyDescent="0.2">
      <c r="A79" s="97">
        <v>37742</v>
      </c>
      <c r="B79" s="212">
        <v>21662.345859598699</v>
      </c>
      <c r="C79" s="212">
        <v>59215.741544496035</v>
      </c>
      <c r="D79" s="94">
        <f t="shared" ref="D79:D142" si="10">(SUM(B79:B90)/SUM(B67:B78))-1</f>
        <v>4.1176061214428739E-2</v>
      </c>
      <c r="E79" s="94">
        <f t="shared" ref="E79:E142" si="11">(SUM(C79:C90)/SUM(C67:C78))-1</f>
        <v>0.12306989641282295</v>
      </c>
      <c r="G79" s="98">
        <f t="shared" si="6"/>
        <v>20731.640265899354</v>
      </c>
      <c r="H79" s="98">
        <f t="shared" si="7"/>
        <v>59939.230074035215</v>
      </c>
      <c r="J79" s="98">
        <f t="shared" si="8"/>
        <v>20832.070263504356</v>
      </c>
      <c r="K79" s="98">
        <f t="shared" si="9"/>
        <v>59637.820580260741</v>
      </c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x14ac:dyDescent="0.2">
      <c r="A80" s="97">
        <v>37773</v>
      </c>
      <c r="B80" s="212">
        <v>23042.087761193412</v>
      </c>
      <c r="C80" s="212">
        <v>64442.16952862496</v>
      </c>
      <c r="D80" s="94">
        <f t="shared" si="10"/>
        <v>3.8421654866440003E-2</v>
      </c>
      <c r="E80" s="94">
        <f t="shared" si="11"/>
        <v>0.13064851800161814</v>
      </c>
      <c r="G80" s="98">
        <f t="shared" si="6"/>
        <v>20829.345842270777</v>
      </c>
      <c r="H80" s="98">
        <f t="shared" si="7"/>
        <v>60454.782584190922</v>
      </c>
      <c r="J80" s="98">
        <f t="shared" si="8"/>
        <v>20780.493054085066</v>
      </c>
      <c r="K80" s="98">
        <f t="shared" si="9"/>
        <v>60197.006329113065</v>
      </c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x14ac:dyDescent="0.2">
      <c r="A81" s="97">
        <v>37803</v>
      </c>
      <c r="B81" s="212">
        <v>26257.617621581248</v>
      </c>
      <c r="C81" s="212">
        <v>84970.025242685428</v>
      </c>
      <c r="D81" s="94">
        <f t="shared" si="10"/>
        <v>3.452914970035037E-2</v>
      </c>
      <c r="E81" s="94">
        <f t="shared" si="11"/>
        <v>0.12880376176785613</v>
      </c>
      <c r="G81" s="98">
        <f t="shared" si="6"/>
        <v>20864.033658868517</v>
      </c>
      <c r="H81" s="98">
        <f t="shared" si="7"/>
        <v>60446.289292973059</v>
      </c>
      <c r="J81" s="98">
        <f t="shared" si="8"/>
        <v>20846.689750569647</v>
      </c>
      <c r="K81" s="98">
        <f t="shared" si="9"/>
        <v>60450.53593858199</v>
      </c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x14ac:dyDescent="0.2">
      <c r="A82" s="97">
        <v>37834</v>
      </c>
      <c r="B82" s="212">
        <v>28035.486003123438</v>
      </c>
      <c r="C82" s="212">
        <v>89626.117578488193</v>
      </c>
      <c r="D82" s="94">
        <f t="shared" si="10"/>
        <v>3.2317390447476058E-2</v>
      </c>
      <c r="E82" s="94">
        <f t="shared" si="11"/>
        <v>0.11460394154253839</v>
      </c>
      <c r="G82" s="98">
        <f t="shared" si="6"/>
        <v>20809.614241277985</v>
      </c>
      <c r="H82" s="98">
        <f t="shared" si="7"/>
        <v>59914.155184712872</v>
      </c>
      <c r="J82" s="98">
        <f t="shared" si="8"/>
        <v>20836.823950073252</v>
      </c>
      <c r="K82" s="98">
        <f t="shared" si="9"/>
        <v>60180.222238842965</v>
      </c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x14ac:dyDescent="0.2">
      <c r="A83" s="97">
        <v>37865</v>
      </c>
      <c r="B83" s="212">
        <v>23206.182150623252</v>
      </c>
      <c r="C83" s="212">
        <v>80496.224200171127</v>
      </c>
      <c r="D83" s="94">
        <f t="shared" si="10"/>
        <v>2.2964566967252242E-2</v>
      </c>
      <c r="E83" s="94">
        <f t="shared" si="11"/>
        <v>7.1179932816123337E-2</v>
      </c>
      <c r="G83" s="98">
        <f t="shared" si="6"/>
        <v>20914.757694315133</v>
      </c>
      <c r="H83" s="98">
        <f t="shared" si="7"/>
        <v>60134.389746072608</v>
      </c>
      <c r="J83" s="98">
        <f t="shared" si="8"/>
        <v>20862.185967796559</v>
      </c>
      <c r="K83" s="98">
        <f t="shared" si="9"/>
        <v>60024.272465392743</v>
      </c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x14ac:dyDescent="0.2">
      <c r="A84" s="97">
        <v>37895</v>
      </c>
      <c r="B84" s="212">
        <v>21585.198649171594</v>
      </c>
      <c r="C84" s="212">
        <v>40356.537623269323</v>
      </c>
      <c r="D84" s="94">
        <f t="shared" si="10"/>
        <v>2.2266421197945085E-3</v>
      </c>
      <c r="E84" s="94">
        <f t="shared" si="11"/>
        <v>-3.7579196898883893E-2</v>
      </c>
      <c r="G84" s="98">
        <f t="shared" si="6"/>
        <v>20937.391789708654</v>
      </c>
      <c r="H84" s="98">
        <f t="shared" si="7"/>
        <v>59498.404051063066</v>
      </c>
      <c r="J84" s="98">
        <f t="shared" si="8"/>
        <v>20926.074742011893</v>
      </c>
      <c r="K84" s="98">
        <f t="shared" si="9"/>
        <v>59816.396898567837</v>
      </c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x14ac:dyDescent="0.2">
      <c r="A85" s="97">
        <v>37926</v>
      </c>
      <c r="B85" s="212">
        <v>16804.892850264325</v>
      </c>
      <c r="C85" s="212">
        <v>50954.190170131922</v>
      </c>
      <c r="D85" s="94">
        <f t="shared" si="10"/>
        <v>8.4592630364617172E-3</v>
      </c>
      <c r="E85" s="94">
        <f t="shared" si="11"/>
        <v>4.693021767508343E-2</v>
      </c>
      <c r="G85" s="98">
        <f t="shared" si="6"/>
        <v>20924.129213509073</v>
      </c>
      <c r="H85" s="98">
        <f t="shared" si="7"/>
        <v>60646.543713349296</v>
      </c>
      <c r="J85" s="98">
        <f t="shared" si="8"/>
        <v>20930.760501608864</v>
      </c>
      <c r="K85" s="98">
        <f t="shared" si="9"/>
        <v>60072.473882206177</v>
      </c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x14ac:dyDescent="0.2">
      <c r="A86" s="97">
        <v>37956</v>
      </c>
      <c r="B86" s="212">
        <v>17913.337561052158</v>
      </c>
      <c r="C86" s="212">
        <v>47143.18499111561</v>
      </c>
      <c r="D86" s="94">
        <f t="shared" si="10"/>
        <v>2.2942274233071602E-2</v>
      </c>
      <c r="E86" s="94">
        <f t="shared" si="11"/>
        <v>1.9418632439403893E-2</v>
      </c>
      <c r="G86" s="98">
        <f t="shared" si="6"/>
        <v>20982.635877186749</v>
      </c>
      <c r="H86" s="98">
        <f t="shared" si="7"/>
        <v>62320.681584653175</v>
      </c>
      <c r="J86" s="98">
        <f t="shared" si="8"/>
        <v>20953.382545347911</v>
      </c>
      <c r="K86" s="98">
        <f t="shared" si="9"/>
        <v>61483.612649001239</v>
      </c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x14ac:dyDescent="0.2">
      <c r="A87" s="97">
        <v>37987</v>
      </c>
      <c r="B87" s="212">
        <v>16689.094564102012</v>
      </c>
      <c r="C87" s="212">
        <v>46205.964944260268</v>
      </c>
      <c r="D87" s="94">
        <f t="shared" si="10"/>
        <v>1.952351864509061E-2</v>
      </c>
      <c r="E87" s="94">
        <f t="shared" si="11"/>
        <v>1.1348125416891452E-2</v>
      </c>
      <c r="G87" s="98">
        <f t="shared" si="6"/>
        <v>21040.642602557218</v>
      </c>
      <c r="H87" s="98">
        <f t="shared" si="7"/>
        <v>64925.364678204176</v>
      </c>
      <c r="J87" s="98">
        <f t="shared" si="8"/>
        <v>21011.639239871984</v>
      </c>
      <c r="K87" s="98">
        <f t="shared" si="9"/>
        <v>63623.023131428679</v>
      </c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 x14ac:dyDescent="0.2">
      <c r="A88" s="97">
        <v>38018</v>
      </c>
      <c r="B88" s="212">
        <v>15677.617212589825</v>
      </c>
      <c r="C88" s="212">
        <v>45935.450498423001</v>
      </c>
      <c r="D88" s="94">
        <f t="shared" si="10"/>
        <v>1.8076146351486244E-2</v>
      </c>
      <c r="E88" s="94">
        <f t="shared" si="11"/>
        <v>2.0789766789579556E-2</v>
      </c>
      <c r="G88" s="98">
        <f t="shared" si="6"/>
        <v>21070.00179666184</v>
      </c>
      <c r="H88" s="98">
        <f t="shared" si="7"/>
        <v>64675.925844244986</v>
      </c>
      <c r="J88" s="98">
        <f t="shared" si="8"/>
        <v>21055.322199609531</v>
      </c>
      <c r="K88" s="98">
        <f t="shared" si="9"/>
        <v>64800.645261224578</v>
      </c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 x14ac:dyDescent="0.2">
      <c r="A89" s="97">
        <v>38047</v>
      </c>
      <c r="B89" s="212">
        <v>19585.067375544855</v>
      </c>
      <c r="C89" s="212">
        <v>57282.575204144334</v>
      </c>
      <c r="D89" s="94">
        <f t="shared" si="10"/>
        <v>2.6357336866349002E-2</v>
      </c>
      <c r="E89" s="94">
        <f t="shared" si="11"/>
        <v>7.0850957486767063E-2</v>
      </c>
      <c r="G89" s="98">
        <f t="shared" si="6"/>
        <v>21104.738693327276</v>
      </c>
      <c r="H89" s="98">
        <f t="shared" si="7"/>
        <v>62046.155510074597</v>
      </c>
      <c r="J89" s="98">
        <f t="shared" si="8"/>
        <v>21087.370244994556</v>
      </c>
      <c r="K89" s="98">
        <f t="shared" si="9"/>
        <v>63361.040677159792</v>
      </c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x14ac:dyDescent="0.2">
      <c r="A90" s="97">
        <v>38078</v>
      </c>
      <c r="B90" s="212">
        <v>20789.773867659002</v>
      </c>
      <c r="C90" s="212">
        <v>47352.667086946654</v>
      </c>
      <c r="D90" s="94">
        <f t="shared" si="10"/>
        <v>2.1538722336520655E-2</v>
      </c>
      <c r="E90" s="94">
        <f t="shared" si="11"/>
        <v>8.5027798632646645E-2</v>
      </c>
      <c r="G90" s="98">
        <f t="shared" si="6"/>
        <v>21109.573786828882</v>
      </c>
      <c r="H90" s="98">
        <f t="shared" si="7"/>
        <v>62121.081774833314</v>
      </c>
      <c r="J90" s="98">
        <f t="shared" si="8"/>
        <v>21107.156240078079</v>
      </c>
      <c r="K90" s="98">
        <f t="shared" si="9"/>
        <v>62083.618642453956</v>
      </c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:1024" x14ac:dyDescent="0.2">
      <c r="A91" s="97">
        <v>38108</v>
      </c>
      <c r="B91" s="212">
        <v>21503.194945203741</v>
      </c>
      <c r="C91" s="212">
        <v>72993.417491930726</v>
      </c>
      <c r="D91" s="94">
        <f t="shared" si="10"/>
        <v>1.8750520813799909E-2</v>
      </c>
      <c r="E91" s="94">
        <f t="shared" si="11"/>
        <v>0.10748321175428166</v>
      </c>
      <c r="G91" s="98">
        <f t="shared" si="6"/>
        <v>21207.271242181007</v>
      </c>
      <c r="H91" s="98">
        <f t="shared" si="7"/>
        <v>61103.167951543765</v>
      </c>
      <c r="J91" s="98">
        <f t="shared" si="8"/>
        <v>21158.422514504942</v>
      </c>
      <c r="K91" s="98">
        <f t="shared" si="9"/>
        <v>61612.124863188539</v>
      </c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:1024" x14ac:dyDescent="0.2">
      <c r="A92" s="97">
        <v>38139</v>
      </c>
      <c r="B92" s="212">
        <v>23744.167725325497</v>
      </c>
      <c r="C92" s="212">
        <v>84531.823984271527</v>
      </c>
      <c r="D92" s="94">
        <f t="shared" si="10"/>
        <v>2.2349789164603839E-2</v>
      </c>
      <c r="E92" s="94">
        <f t="shared" si="11"/>
        <v>8.3051474128023717E-2</v>
      </c>
      <c r="G92" s="98">
        <f t="shared" si="6"/>
        <v>21236.007964187393</v>
      </c>
      <c r="H92" s="98">
        <f t="shared" si="7"/>
        <v>61140.831039007229</v>
      </c>
      <c r="J92" s="98">
        <f t="shared" si="8"/>
        <v>21221.639603184201</v>
      </c>
      <c r="K92" s="98">
        <f t="shared" si="9"/>
        <v>61121.999495275493</v>
      </c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x14ac:dyDescent="0.2">
      <c r="A93" s="97">
        <v>38169</v>
      </c>
      <c r="B93" s="212">
        <v>26953.698326026915</v>
      </c>
      <c r="C93" s="212">
        <v>116226.22236529749</v>
      </c>
      <c r="D93" s="94">
        <f t="shared" si="10"/>
        <v>2.0375164561137415E-2</v>
      </c>
      <c r="E93" s="94">
        <f t="shared" si="11"/>
        <v>5.7653918608951304E-2</v>
      </c>
      <c r="G93" s="98">
        <f t="shared" si="6"/>
        <v>21241.174984768557</v>
      </c>
      <c r="H93" s="98">
        <f t="shared" si="7"/>
        <v>61702.95355066943</v>
      </c>
      <c r="J93" s="98">
        <f t="shared" si="8"/>
        <v>21238.591474477973</v>
      </c>
      <c r="K93" s="98">
        <f t="shared" si="9"/>
        <v>61421.892294838326</v>
      </c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x14ac:dyDescent="0.2">
      <c r="A94" s="97">
        <v>38200</v>
      </c>
      <c r="B94" s="212">
        <v>28387.796332378872</v>
      </c>
      <c r="C94" s="212">
        <v>86632.851570977859</v>
      </c>
      <c r="D94" s="94">
        <f t="shared" si="10"/>
        <v>1.942596948471409E-2</v>
      </c>
      <c r="E94" s="94">
        <f t="shared" si="11"/>
        <v>-1.0273291929430828E-2</v>
      </c>
      <c r="G94" s="98">
        <f t="shared" si="6"/>
        <v>21358.100253894121</v>
      </c>
      <c r="H94" s="98">
        <f t="shared" si="7"/>
        <v>64159.130446560528</v>
      </c>
      <c r="J94" s="98">
        <f t="shared" si="8"/>
        <v>21299.637619331341</v>
      </c>
      <c r="K94" s="98">
        <f t="shared" si="9"/>
        <v>62931.041998614979</v>
      </c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x14ac:dyDescent="0.2">
      <c r="A95" s="97">
        <v>38231</v>
      </c>
      <c r="B95" s="212">
        <v>23623.024910608518</v>
      </c>
      <c r="C95" s="212">
        <v>48938.980190126487</v>
      </c>
      <c r="D95" s="94">
        <f t="shared" si="10"/>
        <v>2.3435409701533239E-2</v>
      </c>
      <c r="E95" s="94">
        <f t="shared" si="11"/>
        <v>2.8910508213161545E-2</v>
      </c>
      <c r="G95" s="98">
        <f t="shared" si="6"/>
        <v>21365.234853028593</v>
      </c>
      <c r="H95" s="98">
        <f t="shared" si="7"/>
        <v>65247.484528298752</v>
      </c>
      <c r="J95" s="98">
        <f t="shared" si="8"/>
        <v>21361.667553461357</v>
      </c>
      <c r="K95" s="98">
        <f t="shared" si="9"/>
        <v>64703.307487429644</v>
      </c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x14ac:dyDescent="0.2">
      <c r="A96" s="97">
        <v>38261</v>
      </c>
      <c r="B96" s="212">
        <v>21643.219771190888</v>
      </c>
      <c r="C96" s="212">
        <v>41255.652800373871</v>
      </c>
      <c r="D96" s="94">
        <f t="shared" si="10"/>
        <v>2.2628893035824493E-2</v>
      </c>
      <c r="E96" s="94">
        <f t="shared" si="11"/>
        <v>8.299195083443478E-2</v>
      </c>
      <c r="G96" s="98">
        <f t="shared" si="6"/>
        <v>21329.978790248268</v>
      </c>
      <c r="H96" s="98">
        <f t="shared" si="7"/>
        <v>65893.483612725293</v>
      </c>
      <c r="J96" s="98">
        <f t="shared" si="8"/>
        <v>21347.60682163843</v>
      </c>
      <c r="K96" s="98">
        <f t="shared" si="9"/>
        <v>65570.48407051203</v>
      </c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x14ac:dyDescent="0.2">
      <c r="A97" s="97">
        <v>38292</v>
      </c>
      <c r="B97" s="212">
        <v>17977.262314489803</v>
      </c>
      <c r="C97" s="212">
        <v>38739.22429065741</v>
      </c>
      <c r="D97" s="94">
        <f t="shared" si="10"/>
        <v>2.5898588165946368E-2</v>
      </c>
      <c r="E97" s="94">
        <f t="shared" si="11"/>
        <v>9.2177096449290064E-2</v>
      </c>
      <c r="G97" s="98">
        <f t="shared" si="6"/>
        <v>21391.77908988393</v>
      </c>
      <c r="H97" s="98">
        <f t="shared" si="7"/>
        <v>65683.328569512581</v>
      </c>
      <c r="J97" s="98">
        <f t="shared" si="8"/>
        <v>21360.878940066097</v>
      </c>
      <c r="K97" s="98">
        <f t="shared" si="9"/>
        <v>65788.40609111893</v>
      </c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x14ac:dyDescent="0.2">
      <c r="A98" s="97">
        <v>38322</v>
      </c>
      <c r="B98" s="212">
        <v>18258.178225128806</v>
      </c>
      <c r="C98" s="212">
        <v>47595.142040677194</v>
      </c>
      <c r="D98" s="94">
        <f t="shared" si="10"/>
        <v>2.2837802342897007E-2</v>
      </c>
      <c r="E98" s="94">
        <f t="shared" si="11"/>
        <v>0.15774281606155083</v>
      </c>
      <c r="G98" s="98">
        <f t="shared" si="6"/>
        <v>21410.160536110852</v>
      </c>
      <c r="H98" s="98">
        <f t="shared" si="7"/>
        <v>65913.713088389137</v>
      </c>
      <c r="J98" s="98">
        <f t="shared" si="8"/>
        <v>21400.969812997391</v>
      </c>
      <c r="K98" s="98">
        <f t="shared" si="9"/>
        <v>65798.520828950859</v>
      </c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x14ac:dyDescent="0.2">
      <c r="A99" s="97">
        <v>38353</v>
      </c>
      <c r="B99" s="212">
        <v>16751.098811075935</v>
      </c>
      <c r="C99" s="212">
        <v>52951.435084206591</v>
      </c>
      <c r="D99" s="94">
        <f t="shared" si="10"/>
        <v>2.4098839997317656E-2</v>
      </c>
      <c r="E99" s="94">
        <f t="shared" si="11"/>
        <v>0.16391948622254726</v>
      </c>
      <c r="G99" s="98">
        <f t="shared" si="6"/>
        <v>21449.377483693272</v>
      </c>
      <c r="H99" s="98">
        <f t="shared" si="7"/>
        <v>64258.367453240229</v>
      </c>
      <c r="J99" s="98">
        <f t="shared" si="8"/>
        <v>21429.769009902062</v>
      </c>
      <c r="K99" s="98">
        <f t="shared" si="9"/>
        <v>65086.040270814687</v>
      </c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x14ac:dyDescent="0.2">
      <c r="A100" s="97">
        <v>38384</v>
      </c>
      <c r="B100" s="212">
        <v>17080.720442096586</v>
      </c>
      <c r="C100" s="212">
        <v>75409.573249116249</v>
      </c>
      <c r="D100" s="94">
        <f t="shared" si="10"/>
        <v>2.5544014740574106E-2</v>
      </c>
      <c r="E100" s="94">
        <f t="shared" si="11"/>
        <v>0.16779822463423444</v>
      </c>
      <c r="G100" s="98">
        <f t="shared" si="6"/>
        <v>21563.785921178653</v>
      </c>
      <c r="H100" s="98">
        <f t="shared" si="7"/>
        <v>66545.73972955886</v>
      </c>
      <c r="J100" s="98">
        <f t="shared" si="8"/>
        <v>21506.581702435964</v>
      </c>
      <c r="K100" s="98">
        <f t="shared" si="9"/>
        <v>65402.053591399541</v>
      </c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x14ac:dyDescent="0.2">
      <c r="A101" s="97">
        <v>38412</v>
      </c>
      <c r="B101" s="212">
        <v>19670.682565158564</v>
      </c>
      <c r="C101" s="212">
        <v>70342.824185002974</v>
      </c>
      <c r="D101" s="94">
        <f t="shared" si="10"/>
        <v>2.2217538476038579E-2</v>
      </c>
      <c r="E101" s="94">
        <f t="shared" si="11"/>
        <v>0.14233719421541546</v>
      </c>
      <c r="G101" s="98">
        <f t="shared" si="6"/>
        <v>21582.315567767608</v>
      </c>
      <c r="H101" s="98">
        <f t="shared" si="7"/>
        <v>67195.486997632397</v>
      </c>
      <c r="J101" s="98">
        <f t="shared" si="8"/>
        <v>21573.05074447313</v>
      </c>
      <c r="K101" s="98">
        <f t="shared" si="9"/>
        <v>66870.613363595621</v>
      </c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x14ac:dyDescent="0.2">
      <c r="A102" s="97">
        <v>38443</v>
      </c>
      <c r="B102" s="212">
        <v>20366.701114295098</v>
      </c>
      <c r="C102" s="212">
        <v>55104.656100065207</v>
      </c>
      <c r="D102" s="94">
        <f t="shared" si="10"/>
        <v>2.1129370794256364E-2</v>
      </c>
      <c r="E102" s="94">
        <f t="shared" si="11"/>
        <v>0.14349724049520862</v>
      </c>
      <c r="G102" s="98">
        <f t="shared" si="6"/>
        <v>21656.281944692619</v>
      </c>
      <c r="H102" s="98">
        <f t="shared" si="7"/>
        <v>67847.222721126353</v>
      </c>
      <c r="J102" s="98">
        <f t="shared" si="8"/>
        <v>21619.298756230113</v>
      </c>
      <c r="K102" s="98">
        <f t="shared" si="9"/>
        <v>67521.354859379382</v>
      </c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x14ac:dyDescent="0.2">
      <c r="A103" s="97">
        <v>38473</v>
      </c>
      <c r="B103" s="212">
        <v>22244.798540831685</v>
      </c>
      <c r="C103" s="212">
        <v>70471.556973378072</v>
      </c>
      <c r="D103" s="94">
        <f t="shared" si="10"/>
        <v>2.5149834428182416E-2</v>
      </c>
      <c r="E103" s="94">
        <f t="shared" si="11"/>
        <v>0.12210137951187594</v>
      </c>
      <c r="G103" s="98">
        <f t="shared" si="6"/>
        <v>21691.598711042137</v>
      </c>
      <c r="H103" s="98">
        <f t="shared" si="7"/>
        <v>70741.753734502185</v>
      </c>
      <c r="J103" s="98">
        <f t="shared" si="8"/>
        <v>21673.940327867378</v>
      </c>
      <c r="K103" s="98">
        <f t="shared" si="9"/>
        <v>69294.488227814261</v>
      </c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x14ac:dyDescent="0.2">
      <c r="A104" s="97">
        <v>38504</v>
      </c>
      <c r="B104" s="212">
        <v>23964.745080048539</v>
      </c>
      <c r="C104" s="212">
        <v>87296.438210790249</v>
      </c>
      <c r="D104" s="94">
        <f t="shared" si="10"/>
        <v>2.5944818314016294E-2</v>
      </c>
      <c r="E104" s="94">
        <f t="shared" si="11"/>
        <v>0.12589147611397866</v>
      </c>
      <c r="G104" s="98">
        <f t="shared" si="6"/>
        <v>21747.771122298109</v>
      </c>
      <c r="H104" s="98">
        <f t="shared" si="7"/>
        <v>71163.004650140865</v>
      </c>
      <c r="J104" s="98">
        <f t="shared" si="8"/>
        <v>21719.684916670121</v>
      </c>
      <c r="K104" s="98">
        <f t="shared" si="9"/>
        <v>70952.379192321532</v>
      </c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 x14ac:dyDescent="0.2">
      <c r="A105" s="97">
        <v>38534</v>
      </c>
      <c r="B105" s="212">
        <v>27424.301697015966</v>
      </c>
      <c r="C105" s="212">
        <v>96362.074743510515</v>
      </c>
      <c r="D105" s="94">
        <f t="shared" si="10"/>
        <v>2.5898250069068096E-2</v>
      </c>
      <c r="E105" s="94">
        <f t="shared" si="11"/>
        <v>0.14376970249064969</v>
      </c>
      <c r="G105" s="98">
        <f t="shared" si="6"/>
        <v>21783.759871686601</v>
      </c>
      <c r="H105" s="98">
        <f t="shared" si="7"/>
        <v>72056.599611160389</v>
      </c>
      <c r="J105" s="98">
        <f t="shared" si="8"/>
        <v>21765.765496992353</v>
      </c>
      <c r="K105" s="98">
        <f t="shared" si="9"/>
        <v>71609.802130650627</v>
      </c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x14ac:dyDescent="0.2">
      <c r="A106" s="97">
        <v>38565</v>
      </c>
      <c r="B106" s="212">
        <v>29760.697582203444</v>
      </c>
      <c r="C106" s="212">
        <v>114081.31888680131</v>
      </c>
      <c r="D106" s="94">
        <f t="shared" si="10"/>
        <v>2.3398458082155127E-2</v>
      </c>
      <c r="E106" s="94">
        <f t="shared" si="11"/>
        <v>0.18526285603847858</v>
      </c>
      <c r="G106" s="98">
        <f t="shared" si="6"/>
        <v>21832.6246680601</v>
      </c>
      <c r="H106" s="98">
        <f t="shared" si="7"/>
        <v>73291.361057624788</v>
      </c>
      <c r="J106" s="98">
        <f t="shared" si="8"/>
        <v>21808.192269873351</v>
      </c>
      <c r="K106" s="98">
        <f t="shared" si="9"/>
        <v>72673.980334392589</v>
      </c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:1024" x14ac:dyDescent="0.2">
      <c r="A107" s="97">
        <v>38596</v>
      </c>
      <c r="B107" s="212">
        <v>23845.380669675931</v>
      </c>
      <c r="C107" s="212">
        <v>56735.947407008971</v>
      </c>
      <c r="D107" s="94">
        <f t="shared" si="10"/>
        <v>1.310961864800908E-2</v>
      </c>
      <c r="E107" s="94">
        <f t="shared" si="11"/>
        <v>0.17654963888357944</v>
      </c>
      <c r="G107" s="98">
        <f t="shared" si="6"/>
        <v>21816.668822344604</v>
      </c>
      <c r="H107" s="98">
        <f t="shared" si="7"/>
        <v>74610.318507363452</v>
      </c>
      <c r="J107" s="98">
        <f t="shared" si="8"/>
        <v>21824.64674520235</v>
      </c>
      <c r="K107" s="98">
        <f t="shared" si="9"/>
        <v>73950.83978249412</v>
      </c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x14ac:dyDescent="0.2">
      <c r="A108" s="97">
        <v>38626</v>
      </c>
      <c r="B108" s="212">
        <v>22530.816294291071</v>
      </c>
      <c r="C108" s="212">
        <v>49076.481482301548</v>
      </c>
      <c r="D108" s="94">
        <f t="shared" si="10"/>
        <v>1.342627491671311E-2</v>
      </c>
      <c r="E108" s="94">
        <f t="shared" si="11"/>
        <v>0.17921038409364587</v>
      </c>
      <c r="G108" s="98">
        <f t="shared" si="6"/>
        <v>21866.424225179653</v>
      </c>
      <c r="H108" s="98">
        <f t="shared" si="7"/>
        <v>73939.168862682229</v>
      </c>
      <c r="J108" s="98">
        <f t="shared" si="8"/>
        <v>21841.546523762128</v>
      </c>
      <c r="K108" s="98">
        <f t="shared" si="9"/>
        <v>74274.743685022841</v>
      </c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x14ac:dyDescent="0.2">
      <c r="A109" s="97">
        <v>38657</v>
      </c>
      <c r="B109" s="212">
        <v>18401.063510684035</v>
      </c>
      <c r="C109" s="212">
        <v>73473.596451167483</v>
      </c>
      <c r="D109" s="94">
        <f t="shared" si="10"/>
        <v>6.8835435544094548E-3</v>
      </c>
      <c r="E109" s="94">
        <f t="shared" si="11"/>
        <v>0.21482634177182702</v>
      </c>
      <c r="G109" s="98">
        <f t="shared" si="6"/>
        <v>21946.784911784544</v>
      </c>
      <c r="H109" s="98">
        <f t="shared" si="7"/>
        <v>73952.299759207992</v>
      </c>
      <c r="J109" s="98">
        <f t="shared" si="8"/>
        <v>21906.6045684821</v>
      </c>
      <c r="K109" s="98">
        <f t="shared" si="9"/>
        <v>73945.734310945118</v>
      </c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x14ac:dyDescent="0.2">
      <c r="A110" s="97">
        <v>38687</v>
      </c>
      <c r="B110" s="212">
        <v>18932.247160200433</v>
      </c>
      <c r="C110" s="212">
        <v>52650.153028341403</v>
      </c>
      <c r="D110" s="94">
        <f t="shared" si="10"/>
        <v>3.9631933070563008E-3</v>
      </c>
      <c r="E110" s="94">
        <f t="shared" si="11"/>
        <v>0.15855461352858047</v>
      </c>
      <c r="G110" s="98">
        <f t="shared" si="6"/>
        <v>21964.646227693942</v>
      </c>
      <c r="H110" s="98">
        <f t="shared" si="7"/>
        <v>75390.108009160889</v>
      </c>
      <c r="J110" s="98">
        <f t="shared" si="8"/>
        <v>21955.715569739245</v>
      </c>
      <c r="K110" s="98">
        <f t="shared" si="9"/>
        <v>74671.203884184448</v>
      </c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x14ac:dyDescent="0.2">
      <c r="A111" s="97">
        <v>38718</v>
      </c>
      <c r="B111" s="212">
        <v>17182.963803737846</v>
      </c>
      <c r="C111" s="212">
        <v>63674.574616440827</v>
      </c>
      <c r="D111" s="94">
        <f t="shared" si="10"/>
        <v>-2.806921324010947E-3</v>
      </c>
      <c r="E111" s="94">
        <f t="shared" si="11"/>
        <v>0.16315437933117294</v>
      </c>
      <c r="G111" s="98">
        <f t="shared" si="6"/>
        <v>21951.25984363379</v>
      </c>
      <c r="H111" s="98">
        <f t="shared" si="7"/>
        <v>76163.056131997539</v>
      </c>
      <c r="J111" s="98">
        <f t="shared" si="8"/>
        <v>21957.953035663864</v>
      </c>
      <c r="K111" s="98">
        <f t="shared" si="9"/>
        <v>75776.582070579214</v>
      </c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x14ac:dyDescent="0.2">
      <c r="A112" s="97">
        <v>38749</v>
      </c>
      <c r="B112" s="212">
        <v>17667.097998578589</v>
      </c>
      <c r="C112" s="212">
        <v>90226.710606689026</v>
      </c>
      <c r="D112" s="94">
        <f t="shared" si="10"/>
        <v>-2.5912659650442205E-3</v>
      </c>
      <c r="E112" s="94">
        <f t="shared" si="11"/>
        <v>0.1375673391399328</v>
      </c>
      <c r="G112" s="98">
        <f t="shared" si="6"/>
        <v>21846.478931212609</v>
      </c>
      <c r="H112" s="98">
        <f t="shared" si="7"/>
        <v>78294.36604805314</v>
      </c>
      <c r="J112" s="98">
        <f t="shared" si="8"/>
        <v>21898.869387423198</v>
      </c>
      <c r="K112" s="98">
        <f t="shared" si="9"/>
        <v>77228.711090025346</v>
      </c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x14ac:dyDescent="0.2">
      <c r="A113" s="97">
        <v>38777</v>
      </c>
      <c r="B113" s="212">
        <v>19479.212416572544</v>
      </c>
      <c r="C113" s="212">
        <v>86170.31358186694</v>
      </c>
      <c r="D113" s="94">
        <f t="shared" si="10"/>
        <v>-7.4829365510775681E-3</v>
      </c>
      <c r="E113" s="94">
        <f t="shared" si="11"/>
        <v>0.10442279829232581</v>
      </c>
      <c r="G113" s="98">
        <f t="shared" si="6"/>
        <v>21872.085669919714</v>
      </c>
      <c r="H113" s="98">
        <f t="shared" si="7"/>
        <v>79237.616031837693</v>
      </c>
      <c r="J113" s="98">
        <f t="shared" si="8"/>
        <v>21859.282300566163</v>
      </c>
      <c r="K113" s="98">
        <f t="shared" si="9"/>
        <v>78765.991039945424</v>
      </c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:1024" x14ac:dyDescent="0.2">
      <c r="A114" s="97">
        <v>38808</v>
      </c>
      <c r="B114" s="212">
        <v>20963.765948315704</v>
      </c>
      <c r="C114" s="212">
        <v>47050.860363890519</v>
      </c>
      <c r="D114" s="94">
        <f t="shared" si="10"/>
        <v>-4.4225664446067015E-3</v>
      </c>
      <c r="E114" s="94">
        <f t="shared" si="11"/>
        <v>8.6420212731832757E-2</v>
      </c>
      <c r="G114" s="98">
        <f t="shared" si="6"/>
        <v>21805.353904685482</v>
      </c>
      <c r="H114" s="98">
        <f t="shared" si="7"/>
        <v>82422.593377684316</v>
      </c>
      <c r="J114" s="98">
        <f t="shared" si="8"/>
        <v>21838.719787302598</v>
      </c>
      <c r="K114" s="98">
        <f t="shared" si="9"/>
        <v>80830.104704761005</v>
      </c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:1024" x14ac:dyDescent="0.2">
      <c r="A115" s="97">
        <v>38838</v>
      </c>
      <c r="B115" s="212">
        <v>23209.12678009037</v>
      </c>
      <c r="C115" s="212">
        <v>70629.127731687171</v>
      </c>
      <c r="D115" s="94">
        <f t="shared" si="10"/>
        <v>-1.0482504911077939E-2</v>
      </c>
      <c r="E115" s="94">
        <f t="shared" si="11"/>
        <v>0.1479656887326497</v>
      </c>
      <c r="G115" s="98">
        <f t="shared" si="6"/>
        <v>21777.566709873092</v>
      </c>
      <c r="H115" s="98">
        <f t="shared" si="7"/>
        <v>81958.185158210181</v>
      </c>
      <c r="J115" s="98">
        <f t="shared" si="8"/>
        <v>21791.460307279289</v>
      </c>
      <c r="K115" s="98">
        <f t="shared" si="9"/>
        <v>82190.389267947248</v>
      </c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x14ac:dyDescent="0.2">
      <c r="A116" s="97">
        <v>38869</v>
      </c>
      <c r="B116" s="212">
        <v>24179.080870961403</v>
      </c>
      <c r="C116" s="212">
        <v>104550.13721022499</v>
      </c>
      <c r="D116" s="94">
        <f t="shared" si="10"/>
        <v>-1.5891142400846436E-2</v>
      </c>
      <c r="E116" s="94">
        <f t="shared" si="11"/>
        <v>0.13817349432257275</v>
      </c>
      <c r="G116" s="98">
        <f t="shared" si="6"/>
        <v>21686.72683978522</v>
      </c>
      <c r="H116" s="98">
        <f t="shared" si="7"/>
        <v>82773.560505175978</v>
      </c>
      <c r="J116" s="98">
        <f t="shared" si="8"/>
        <v>21732.146774829154</v>
      </c>
      <c r="K116" s="98">
        <f t="shared" si="9"/>
        <v>82365.872831693079</v>
      </c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:1024" x14ac:dyDescent="0.2">
      <c r="A117" s="97">
        <v>38899</v>
      </c>
      <c r="B117" s="212">
        <v>27263.665088294139</v>
      </c>
      <c r="C117" s="212">
        <v>105637.45221755019</v>
      </c>
      <c r="D117" s="94">
        <f t="shared" si="10"/>
        <v>-1.5721819623999322E-2</v>
      </c>
      <c r="E117" s="94">
        <f t="shared" si="11"/>
        <v>0.11304551810801966</v>
      </c>
      <c r="G117" s="98">
        <f t="shared" si="6"/>
        <v>21727.312356140403</v>
      </c>
      <c r="H117" s="98">
        <f t="shared" si="7"/>
        <v>81969.234287139247</v>
      </c>
      <c r="J117" s="98">
        <f t="shared" si="8"/>
        <v>21707.019597962812</v>
      </c>
      <c r="K117" s="98">
        <f t="shared" si="9"/>
        <v>82371.397396157612</v>
      </c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x14ac:dyDescent="0.2">
      <c r="A118" s="97">
        <v>38930</v>
      </c>
      <c r="B118" s="212">
        <v>28503.326633149249</v>
      </c>
      <c r="C118" s="212">
        <v>139657.0378794687</v>
      </c>
      <c r="D118" s="94">
        <f t="shared" si="10"/>
        <v>-1.8032104560166462E-2</v>
      </c>
      <c r="E118" s="94">
        <f t="shared" si="11"/>
        <v>0.10267085832616374</v>
      </c>
      <c r="G118" s="98">
        <f t="shared" si="6"/>
        <v>21669.252522925515</v>
      </c>
      <c r="H118" s="98">
        <f t="shared" si="7"/>
        <v>80944.650069915166</v>
      </c>
      <c r="J118" s="98">
        <f t="shared" si="8"/>
        <v>21698.282439532959</v>
      </c>
      <c r="K118" s="98">
        <f t="shared" si="9"/>
        <v>81456.942178527213</v>
      </c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:1024" x14ac:dyDescent="0.2">
      <c r="A119" s="97">
        <v>38961</v>
      </c>
      <c r="B119" s="212">
        <v>24152.661534161209</v>
      </c>
      <c r="C119" s="212">
        <v>68054.947212423387</v>
      </c>
      <c r="D119" s="94">
        <f t="shared" si="10"/>
        <v>-1.2257217921120778E-2</v>
      </c>
      <c r="E119" s="94">
        <f t="shared" si="11"/>
        <v>9.0146896420867151E-2</v>
      </c>
      <c r="G119" s="98">
        <f t="shared" si="6"/>
        <v>21720.183154877803</v>
      </c>
      <c r="H119" s="98">
        <f t="shared" si="7"/>
        <v>81058.158104759597</v>
      </c>
      <c r="J119" s="98">
        <f t="shared" si="8"/>
        <v>21694.717838901659</v>
      </c>
      <c r="K119" s="98">
        <f t="shared" si="9"/>
        <v>81001.404087337374</v>
      </c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:1024" x14ac:dyDescent="0.2">
      <c r="A120" s="97">
        <v>38991</v>
      </c>
      <c r="B120" s="212">
        <v>21730.035111480269</v>
      </c>
      <c r="C120" s="212">
        <v>87296.209632461119</v>
      </c>
      <c r="D120" s="94">
        <f t="shared" si="10"/>
        <v>-1.7477631476269462E-2</v>
      </c>
      <c r="E120" s="94">
        <f t="shared" si="11"/>
        <v>9.1536556560928961E-2</v>
      </c>
      <c r="G120" s="98">
        <f t="shared" si="6"/>
        <v>21637.209325851494</v>
      </c>
      <c r="H120" s="98">
        <f t="shared" si="7"/>
        <v>84879.628907768711</v>
      </c>
      <c r="J120" s="98">
        <f t="shared" si="8"/>
        <v>21678.696240364647</v>
      </c>
      <c r="K120" s="98">
        <f t="shared" si="9"/>
        <v>82968.893506264154</v>
      </c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x14ac:dyDescent="0.2">
      <c r="A121" s="97">
        <v>39022</v>
      </c>
      <c r="B121" s="212">
        <v>18067.617172935297</v>
      </c>
      <c r="C121" s="212">
        <v>67900.697817477951</v>
      </c>
      <c r="D121" s="94">
        <f t="shared" si="10"/>
        <v>-1.398555977024718E-2</v>
      </c>
      <c r="E121" s="94">
        <f t="shared" si="11"/>
        <v>2.4445951332788596E-2</v>
      </c>
      <c r="G121" s="98">
        <f t="shared" si="6"/>
        <v>21598.025427510627</v>
      </c>
      <c r="H121" s="98">
        <f t="shared" si="7"/>
        <v>84170.547430128106</v>
      </c>
      <c r="J121" s="98">
        <f t="shared" si="8"/>
        <v>21617.617376681061</v>
      </c>
      <c r="K121" s="98">
        <f t="shared" si="9"/>
        <v>84525.088168948409</v>
      </c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x14ac:dyDescent="0.2">
      <c r="A122" s="97">
        <v>39052</v>
      </c>
      <c r="B122" s="212">
        <v>17842.168719146001</v>
      </c>
      <c r="C122" s="212">
        <v>62434.657191930906</v>
      </c>
      <c r="D122" s="94">
        <f t="shared" si="10"/>
        <v>-1.4459419983538946E-2</v>
      </c>
      <c r="E122" s="94">
        <f t="shared" si="11"/>
        <v>3.2080368414396876E-2</v>
      </c>
      <c r="G122" s="98">
        <f t="shared" si="6"/>
        <v>21619.322021597181</v>
      </c>
      <c r="H122" s="98">
        <f t="shared" si="7"/>
        <v>83912.621829276031</v>
      </c>
      <c r="J122" s="98">
        <f t="shared" si="8"/>
        <v>21608.673724553904</v>
      </c>
      <c r="K122" s="98">
        <f t="shared" si="9"/>
        <v>84041.584629702062</v>
      </c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x14ac:dyDescent="0.2">
      <c r="A123" s="97">
        <v>39083</v>
      </c>
      <c r="B123" s="212">
        <v>17669.990000000002</v>
      </c>
      <c r="C123" s="212">
        <v>54022.659999999996</v>
      </c>
      <c r="D123" s="94">
        <f t="shared" si="10"/>
        <v>-1.2274643460573942E-2</v>
      </c>
      <c r="E123" s="94">
        <f t="shared" si="11"/>
        <v>3.858480866754932E-2</v>
      </c>
      <c r="G123" s="98">
        <f t="shared" si="6"/>
        <v>21555.432430906003</v>
      </c>
      <c r="H123" s="98">
        <f t="shared" si="7"/>
        <v>83982.782477813511</v>
      </c>
      <c r="J123" s="98">
        <f t="shared" si="8"/>
        <v>21587.377226251592</v>
      </c>
      <c r="K123" s="98">
        <f t="shared" si="9"/>
        <v>83947.702153544771</v>
      </c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:1024" x14ac:dyDescent="0.2">
      <c r="A124" s="97">
        <v>39114</v>
      </c>
      <c r="B124" s="212">
        <v>16970.38</v>
      </c>
      <c r="C124" s="212">
        <v>77931.700000000012</v>
      </c>
      <c r="D124" s="94">
        <f t="shared" si="10"/>
        <v>-1.8238980335507193E-2</v>
      </c>
      <c r="E124" s="94">
        <f t="shared" si="11"/>
        <v>8.1033480882101827E-2</v>
      </c>
      <c r="G124" s="98">
        <f t="shared" si="6"/>
        <v>21578.701878143562</v>
      </c>
      <c r="H124" s="98">
        <f t="shared" si="7"/>
        <v>85352.360154524446</v>
      </c>
      <c r="J124" s="98">
        <f t="shared" si="8"/>
        <v>21567.067154524782</v>
      </c>
      <c r="K124" s="98">
        <f t="shared" si="9"/>
        <v>84667.571316168978</v>
      </c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:1024" x14ac:dyDescent="0.2">
      <c r="A125" s="97">
        <v>39142</v>
      </c>
      <c r="B125" s="212">
        <v>20090.38</v>
      </c>
      <c r="C125" s="212">
        <v>87532.41</v>
      </c>
      <c r="D125" s="94">
        <f t="shared" si="10"/>
        <v>-1.5524571320720049E-2</v>
      </c>
      <c r="E125" s="94">
        <f t="shared" si="11"/>
        <v>0.10245457757766219</v>
      </c>
      <c r="G125" s="98">
        <f t="shared" si="6"/>
        <v>21489.813416963461</v>
      </c>
      <c r="H125" s="98">
        <f t="shared" si="7"/>
        <v>86490.754553489169</v>
      </c>
      <c r="J125" s="98">
        <f t="shared" si="8"/>
        <v>21534.25764755351</v>
      </c>
      <c r="K125" s="98">
        <f t="shared" si="9"/>
        <v>85921.5573540068</v>
      </c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:1024" x14ac:dyDescent="0.2">
      <c r="A126" s="97">
        <v>39173</v>
      </c>
      <c r="B126" s="212">
        <v>19968.080000000002</v>
      </c>
      <c r="C126" s="212">
        <v>92908.510000000009</v>
      </c>
      <c r="D126" s="94">
        <f t="shared" si="10"/>
        <v>-2.4374249107513291E-2</v>
      </c>
      <c r="E126" s="94">
        <f t="shared" si="11"/>
        <v>6.5976057852956904E-2</v>
      </c>
      <c r="G126" s="98">
        <f t="shared" si="6"/>
        <v>21500.39382434011</v>
      </c>
      <c r="H126" s="98">
        <f t="shared" si="7"/>
        <v>84437.492084117417</v>
      </c>
      <c r="J126" s="98">
        <f t="shared" si="8"/>
        <v>21495.103620651786</v>
      </c>
      <c r="K126" s="98">
        <f t="shared" si="9"/>
        <v>85464.123318803293</v>
      </c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:1024" x14ac:dyDescent="0.2">
      <c r="A127" s="97">
        <v>39203</v>
      </c>
      <c r="B127" s="212">
        <v>22738.92</v>
      </c>
      <c r="C127" s="212">
        <v>62120.15</v>
      </c>
      <c r="D127" s="94">
        <f t="shared" si="10"/>
        <v>-2.3733428440389503E-2</v>
      </c>
      <c r="E127" s="94">
        <f t="shared" si="11"/>
        <v>-8.9288472493860294E-3</v>
      </c>
      <c r="G127" s="98">
        <f t="shared" si="6"/>
        <v>21462.675726595498</v>
      </c>
      <c r="H127" s="98">
        <f t="shared" si="7"/>
        <v>84587.433932660919</v>
      </c>
      <c r="J127" s="98">
        <f t="shared" si="8"/>
        <v>21481.534775467804</v>
      </c>
      <c r="K127" s="98">
        <f t="shared" si="9"/>
        <v>84512.463008389168</v>
      </c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:1024" x14ac:dyDescent="0.2">
      <c r="A128" s="97">
        <v>39234</v>
      </c>
      <c r="B128" s="212">
        <v>24434.639999999999</v>
      </c>
      <c r="C128" s="212">
        <v>101455.03000000001</v>
      </c>
      <c r="D128" s="94">
        <f t="shared" si="10"/>
        <v>-2.9331906426826482E-2</v>
      </c>
      <c r="E128" s="94">
        <f t="shared" si="11"/>
        <v>1.7166169727060865E-2</v>
      </c>
      <c r="G128" s="98">
        <f t="shared" si="6"/>
        <v>21420.53</v>
      </c>
      <c r="H128" s="98">
        <f t="shared" si="7"/>
        <v>85967.362500000003</v>
      </c>
      <c r="J128" s="98">
        <f t="shared" si="8"/>
        <v>21441.602863297747</v>
      </c>
      <c r="K128" s="98">
        <f t="shared" si="9"/>
        <v>85277.398216330461</v>
      </c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:1024" x14ac:dyDescent="0.2">
      <c r="A129" s="97">
        <v>39264</v>
      </c>
      <c r="B129" s="212">
        <v>26496.99</v>
      </c>
      <c r="C129" s="212">
        <v>106479.38</v>
      </c>
      <c r="D129" s="94">
        <f t="shared" si="10"/>
        <v>-4.1446968320069222E-2</v>
      </c>
      <c r="E129" s="94">
        <f t="shared" si="11"/>
        <v>1.6839439326924888E-2</v>
      </c>
      <c r="G129" s="98">
        <f t="shared" si="6"/>
        <v>21331.028333333332</v>
      </c>
      <c r="H129" s="98">
        <f t="shared" si="7"/>
        <v>88611.486666666679</v>
      </c>
      <c r="J129" s="98">
        <f t="shared" si="8"/>
        <v>21375.779166666667</v>
      </c>
      <c r="K129" s="98">
        <f t="shared" si="9"/>
        <v>87289.424583333341</v>
      </c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:1024" x14ac:dyDescent="0.2">
      <c r="A130" s="97">
        <v>39295</v>
      </c>
      <c r="B130" s="212">
        <v>28782.560000000005</v>
      </c>
      <c r="C130" s="212">
        <v>156091.96999999997</v>
      </c>
      <c r="D130" s="94">
        <f t="shared" si="10"/>
        <v>-4.2367661477759277E-2</v>
      </c>
      <c r="E130" s="94">
        <f t="shared" si="11"/>
        <v>1.3192674611360644E-2</v>
      </c>
      <c r="G130" s="98">
        <f t="shared" si="6"/>
        <v>21332.846666666668</v>
      </c>
      <c r="H130" s="98">
        <f t="shared" si="7"/>
        <v>89237.8</v>
      </c>
      <c r="J130" s="98">
        <f t="shared" si="8"/>
        <v>21331.9375</v>
      </c>
      <c r="K130" s="98">
        <f t="shared" si="9"/>
        <v>88924.643333333341</v>
      </c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:1024" x14ac:dyDescent="0.2">
      <c r="A131" s="97">
        <v>39326</v>
      </c>
      <c r="B131" s="212">
        <v>23086</v>
      </c>
      <c r="C131" s="212">
        <v>81715.679999999993</v>
      </c>
      <c r="D131" s="94">
        <f t="shared" si="10"/>
        <v>-5.3634723627613567E-2</v>
      </c>
      <c r="E131" s="94">
        <f t="shared" si="11"/>
        <v>-5.2347724340628732E-2</v>
      </c>
      <c r="G131" s="98">
        <f t="shared" si="6"/>
        <v>21190.77</v>
      </c>
      <c r="H131" s="98">
        <f t="shared" si="7"/>
        <v>86406.055833333332</v>
      </c>
      <c r="J131" s="98">
        <f t="shared" si="8"/>
        <v>21261.808333333334</v>
      </c>
      <c r="K131" s="98">
        <f t="shared" si="9"/>
        <v>87821.927916666667</v>
      </c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:1024" x14ac:dyDescent="0.2">
      <c r="A132" s="97">
        <v>39356</v>
      </c>
      <c r="B132" s="212">
        <v>21857</v>
      </c>
      <c r="C132" s="212">
        <v>62657.06</v>
      </c>
      <c r="D132" s="94">
        <f t="shared" si="10"/>
        <v>-5.4407913846311828E-2</v>
      </c>
      <c r="E132" s="94">
        <f t="shared" si="11"/>
        <v>-8.9049541690909728E-2</v>
      </c>
      <c r="G132" s="98">
        <f t="shared" si="6"/>
        <v>21123.68416666667</v>
      </c>
      <c r="H132" s="98">
        <f t="shared" si="7"/>
        <v>84121.751666666663</v>
      </c>
      <c r="J132" s="98">
        <f t="shared" si="8"/>
        <v>21157.227083333335</v>
      </c>
      <c r="K132" s="98">
        <f t="shared" si="9"/>
        <v>85263.903749999998</v>
      </c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</row>
    <row r="133" spans="1:1024" x14ac:dyDescent="0.2">
      <c r="A133" s="97">
        <v>39387</v>
      </c>
      <c r="B133" s="212">
        <v>17615</v>
      </c>
      <c r="C133" s="212">
        <v>69700</v>
      </c>
      <c r="D133" s="94">
        <f t="shared" si="10"/>
        <v>-6.2782826307052897E-2</v>
      </c>
      <c r="E133" s="94">
        <f t="shared" si="11"/>
        <v>-7.765230928758704E-2</v>
      </c>
      <c r="G133" s="98">
        <f t="shared" si="6"/>
        <v>20964.514166666664</v>
      </c>
      <c r="H133" s="98">
        <f t="shared" si="7"/>
        <v>85615.43333333332</v>
      </c>
      <c r="J133" s="98">
        <f t="shared" si="8"/>
        <v>21044.099166666667</v>
      </c>
      <c r="K133" s="98">
        <f t="shared" si="9"/>
        <v>84868.592499999999</v>
      </c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</row>
    <row r="134" spans="1:1024" x14ac:dyDescent="0.2">
      <c r="A134" s="97">
        <v>39417</v>
      </c>
      <c r="B134" s="212">
        <v>17336.419999999998</v>
      </c>
      <c r="C134" s="212">
        <v>78993.799999999988</v>
      </c>
      <c r="D134" s="94">
        <f t="shared" si="10"/>
        <v>-6.5854979031220617E-2</v>
      </c>
      <c r="E134" s="94">
        <f t="shared" si="11"/>
        <v>-6.3507007084181666E-2</v>
      </c>
      <c r="G134" s="98">
        <f t="shared" si="6"/>
        <v>20723.266666666666</v>
      </c>
      <c r="H134" s="98">
        <f t="shared" si="7"/>
        <v>85325.663333333316</v>
      </c>
      <c r="J134" s="98">
        <f t="shared" si="8"/>
        <v>20843.890416666665</v>
      </c>
      <c r="K134" s="98">
        <f t="shared" si="9"/>
        <v>85470.54833333331</v>
      </c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:1024" x14ac:dyDescent="0.2">
      <c r="A135" s="97">
        <v>39448</v>
      </c>
      <c r="B135" s="212">
        <v>16595.97</v>
      </c>
      <c r="C135" s="212">
        <v>85752.150000000009</v>
      </c>
      <c r="D135" s="94">
        <f t="shared" si="10"/>
        <v>-6.5750824092587701E-2</v>
      </c>
      <c r="E135" s="94">
        <f t="shared" si="11"/>
        <v>-7.5062091151162247E-2</v>
      </c>
      <c r="G135" s="98">
        <f t="shared" si="6"/>
        <v>20642.179166666665</v>
      </c>
      <c r="H135" s="98">
        <f t="shared" si="7"/>
        <v>85090.739999999991</v>
      </c>
      <c r="J135" s="98">
        <f t="shared" si="8"/>
        <v>20682.722916666666</v>
      </c>
      <c r="K135" s="98">
        <f t="shared" si="9"/>
        <v>85208.20166666666</v>
      </c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:1024" x14ac:dyDescent="0.2">
      <c r="A136" s="97">
        <v>39479</v>
      </c>
      <c r="B136" s="212">
        <v>16992.2</v>
      </c>
      <c r="C136" s="212">
        <v>85447.459999999992</v>
      </c>
      <c r="D136" s="94">
        <f t="shared" si="10"/>
        <v>-6.6262745420071489E-2</v>
      </c>
      <c r="E136" s="94">
        <f t="shared" si="11"/>
        <v>-0.10329394466014674</v>
      </c>
      <c r="G136" s="98">
        <f t="shared" ref="G136:G199" si="12">AVERAGE(B131:B142)</f>
        <v>20421.334166666664</v>
      </c>
      <c r="H136" s="98">
        <f t="shared" ref="H136:H199" si="13">AVERAGE(C131:C142)</f>
        <v>80884.358333333337</v>
      </c>
      <c r="J136" s="98">
        <f t="shared" si="8"/>
        <v>20531.756666666664</v>
      </c>
      <c r="K136" s="98">
        <f t="shared" si="9"/>
        <v>82987.549166666664</v>
      </c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:1024" x14ac:dyDescent="0.2">
      <c r="A137" s="97">
        <v>39508</v>
      </c>
      <c r="B137" s="212">
        <v>18385.46</v>
      </c>
      <c r="C137" s="212">
        <v>53551.479999999996</v>
      </c>
      <c r="D137" s="94">
        <f t="shared" si="10"/>
        <v>-7.2181802897378522E-2</v>
      </c>
      <c r="E137" s="94">
        <f t="shared" si="11"/>
        <v>-0.13335755699938834</v>
      </c>
      <c r="G137" s="98">
        <f t="shared" si="12"/>
        <v>20320.5975</v>
      </c>
      <c r="H137" s="98">
        <f t="shared" si="13"/>
        <v>78788.792499999996</v>
      </c>
      <c r="J137" s="98">
        <f t="shared" ref="J137:J200" si="14">AVERAGE(G136:G137)</f>
        <v>20370.965833333332</v>
      </c>
      <c r="K137" s="98">
        <f t="shared" ref="K137:K200" si="15">AVERAGE(H136:H137)</f>
        <v>79836.575416666659</v>
      </c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</row>
    <row r="138" spans="1:1024" x14ac:dyDescent="0.2">
      <c r="A138" s="97">
        <v>39539</v>
      </c>
      <c r="B138" s="212">
        <v>19163.050000000003</v>
      </c>
      <c r="C138" s="212">
        <v>65496.86</v>
      </c>
      <c r="D138" s="94">
        <f t="shared" si="10"/>
        <v>-6.835243992234985E-2</v>
      </c>
      <c r="E138" s="94">
        <f t="shared" si="11"/>
        <v>-9.255318688262848E-2</v>
      </c>
      <c r="G138" s="98">
        <f t="shared" si="12"/>
        <v>20150.538333333334</v>
      </c>
      <c r="H138" s="98">
        <f t="shared" si="13"/>
        <v>77880.725833333345</v>
      </c>
      <c r="J138" s="98">
        <f t="shared" si="14"/>
        <v>20235.567916666667</v>
      </c>
      <c r="K138" s="98">
        <f t="shared" si="15"/>
        <v>78334.75916666667</v>
      </c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</row>
    <row r="139" spans="1:1024" x14ac:dyDescent="0.2">
      <c r="A139" s="97">
        <v>39569</v>
      </c>
      <c r="B139" s="212">
        <v>20828.879999999997</v>
      </c>
      <c r="C139" s="212">
        <v>80044.33</v>
      </c>
      <c r="D139" s="94">
        <f t="shared" si="10"/>
        <v>-6.8624668968532809E-2</v>
      </c>
      <c r="E139" s="94">
        <f t="shared" si="11"/>
        <v>-5.0974608212212225E-2</v>
      </c>
      <c r="G139" s="98">
        <f t="shared" si="12"/>
        <v>20049.251666666667</v>
      </c>
      <c r="H139" s="98">
        <f t="shared" si="13"/>
        <v>79215.539166666669</v>
      </c>
      <c r="J139" s="98">
        <f t="shared" si="14"/>
        <v>20099.895</v>
      </c>
      <c r="K139" s="98">
        <f t="shared" si="15"/>
        <v>78548.132500000007</v>
      </c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</row>
    <row r="140" spans="1:1024" x14ac:dyDescent="0.2">
      <c r="A140" s="97">
        <v>39600</v>
      </c>
      <c r="B140" s="212">
        <v>21539.67</v>
      </c>
      <c r="C140" s="212">
        <v>97977.790000000008</v>
      </c>
      <c r="D140" s="94">
        <f t="shared" si="10"/>
        <v>-6.4755137620050474E-2</v>
      </c>
      <c r="E140" s="94">
        <f t="shared" si="11"/>
        <v>-9.3877534930423168E-2</v>
      </c>
      <c r="G140" s="98">
        <f t="shared" si="12"/>
        <v>20012.112499999999</v>
      </c>
      <c r="H140" s="98">
        <f t="shared" si="13"/>
        <v>79514.472500000003</v>
      </c>
      <c r="J140" s="98">
        <f t="shared" si="14"/>
        <v>20030.682083333333</v>
      </c>
      <c r="K140" s="98">
        <f t="shared" si="15"/>
        <v>79365.005833333329</v>
      </c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</row>
    <row r="141" spans="1:1024" x14ac:dyDescent="0.2">
      <c r="A141" s="97">
        <v>39630</v>
      </c>
      <c r="B141" s="212">
        <v>25523.94</v>
      </c>
      <c r="C141" s="212">
        <v>103660.3</v>
      </c>
      <c r="D141" s="94">
        <f t="shared" si="10"/>
        <v>-5.3960242754520826E-2</v>
      </c>
      <c r="E141" s="94">
        <f t="shared" si="11"/>
        <v>-0.10455377258713749</v>
      </c>
      <c r="G141" s="98">
        <f t="shared" si="12"/>
        <v>19917.575833333332</v>
      </c>
      <c r="H141" s="98">
        <f t="shared" si="13"/>
        <v>79458.45666666668</v>
      </c>
      <c r="J141" s="98">
        <f t="shared" si="14"/>
        <v>19964.844166666666</v>
      </c>
      <c r="K141" s="98">
        <f t="shared" si="15"/>
        <v>79486.464583333349</v>
      </c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</row>
    <row r="142" spans="1:1024" x14ac:dyDescent="0.2">
      <c r="A142" s="97">
        <v>39661</v>
      </c>
      <c r="B142" s="212">
        <v>26132.420000000002</v>
      </c>
      <c r="C142" s="212">
        <v>105615.39000000001</v>
      </c>
      <c r="D142" s="94">
        <f t="shared" si="10"/>
        <v>-5.2781733517718421E-2</v>
      </c>
      <c r="E142" s="94">
        <f t="shared" si="11"/>
        <v>-8.8422165561140909E-2</v>
      </c>
      <c r="G142" s="98">
        <f t="shared" si="12"/>
        <v>19793.003333333334</v>
      </c>
      <c r="H142" s="98">
        <f t="shared" si="13"/>
        <v>77337.264999999999</v>
      </c>
      <c r="J142" s="98">
        <f t="shared" si="14"/>
        <v>19855.289583333331</v>
      </c>
      <c r="K142" s="98">
        <f t="shared" si="15"/>
        <v>78397.86083333334</v>
      </c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</row>
    <row r="143" spans="1:1024" x14ac:dyDescent="0.2">
      <c r="A143" s="97">
        <v>39692</v>
      </c>
      <c r="B143" s="212">
        <v>21877.160000000003</v>
      </c>
      <c r="C143" s="212">
        <v>56568.890000000007</v>
      </c>
      <c r="D143" s="94">
        <f t="shared" ref="D143:D206" si="16">(SUM(B143:B154)/SUM(B131:B142))-1</f>
        <v>-4.5471359792399912E-2</v>
      </c>
      <c r="E143" s="94">
        <f t="shared" ref="E143:E206" si="17">(SUM(C143:C154)/SUM(C131:C142))-1</f>
        <v>-5.3983459719189608E-2</v>
      </c>
      <c r="G143" s="98">
        <f t="shared" si="12"/>
        <v>19742.329166666666</v>
      </c>
      <c r="H143" s="98">
        <f t="shared" si="13"/>
        <v>78408.900000000009</v>
      </c>
      <c r="J143" s="98">
        <f t="shared" si="14"/>
        <v>19767.666250000002</v>
      </c>
      <c r="K143" s="98">
        <f t="shared" si="15"/>
        <v>77873.082500000004</v>
      </c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</row>
    <row r="144" spans="1:1024" x14ac:dyDescent="0.2">
      <c r="A144" s="97">
        <v>39722</v>
      </c>
      <c r="B144" s="212">
        <v>19816.29</v>
      </c>
      <c r="C144" s="212">
        <v>51760.259999999995</v>
      </c>
      <c r="D144" s="94">
        <f t="shared" si="16"/>
        <v>-4.6954327991585831E-2</v>
      </c>
      <c r="E144" s="94">
        <f t="shared" si="17"/>
        <v>1.7319986638116402E-2</v>
      </c>
      <c r="G144" s="98">
        <f t="shared" si="12"/>
        <v>19674.078333333331</v>
      </c>
      <c r="H144" s="98">
        <f t="shared" si="13"/>
        <v>79833.67833333333</v>
      </c>
      <c r="J144" s="98">
        <f t="shared" si="14"/>
        <v>19708.203750000001</v>
      </c>
      <c r="K144" s="98">
        <f t="shared" si="15"/>
        <v>79121.289166666669</v>
      </c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</row>
    <row r="145" spans="1:1024" x14ac:dyDescent="0.2">
      <c r="A145" s="97">
        <v>39753</v>
      </c>
      <c r="B145" s="212">
        <v>16399.559999999998</v>
      </c>
      <c r="C145" s="212">
        <v>85717.760000000009</v>
      </c>
      <c r="D145" s="94">
        <f t="shared" si="16"/>
        <v>-4.2027371808015301E-2</v>
      </c>
      <c r="E145" s="94">
        <f t="shared" si="17"/>
        <v>3.0439548955153661E-2</v>
      </c>
      <c r="G145" s="98">
        <f t="shared" si="12"/>
        <v>19606.954166666666</v>
      </c>
      <c r="H145" s="98">
        <f t="shared" si="13"/>
        <v>77578.067500000005</v>
      </c>
      <c r="J145" s="98">
        <f t="shared" si="14"/>
        <v>19640.516250000001</v>
      </c>
      <c r="K145" s="98">
        <f t="shared" si="15"/>
        <v>78705.872916666674</v>
      </c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</row>
    <row r="146" spans="1:1024" x14ac:dyDescent="0.2">
      <c r="A146" s="97">
        <v>39783</v>
      </c>
      <c r="B146" s="212">
        <v>16890.75</v>
      </c>
      <c r="C146" s="212">
        <v>82581</v>
      </c>
      <c r="D146" s="94">
        <f t="shared" si="16"/>
        <v>-3.9787935559689624E-2</v>
      </c>
      <c r="E146" s="94">
        <f t="shared" si="17"/>
        <v>-1.1152452022591741E-2</v>
      </c>
      <c r="G146" s="98">
        <f t="shared" si="12"/>
        <v>19605.034166666665</v>
      </c>
      <c r="H146" s="98">
        <f t="shared" si="13"/>
        <v>76404.543333333335</v>
      </c>
      <c r="J146" s="98">
        <f t="shared" si="14"/>
        <v>19605.994166666664</v>
      </c>
      <c r="K146" s="98">
        <f t="shared" si="15"/>
        <v>76991.30541666667</v>
      </c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</row>
    <row r="147" spans="1:1024" x14ac:dyDescent="0.2">
      <c r="A147" s="97">
        <v>39814</v>
      </c>
      <c r="B147" s="212">
        <v>15461.529999999999</v>
      </c>
      <c r="C147" s="212">
        <v>85079.96</v>
      </c>
      <c r="D147" s="94">
        <f t="shared" si="16"/>
        <v>-4.2626059592659526E-2</v>
      </c>
      <c r="E147" s="94">
        <f t="shared" si="17"/>
        <v>-3.7314947078764038E-2</v>
      </c>
      <c r="G147" s="98">
        <f t="shared" si="12"/>
        <v>19552.649166666666</v>
      </c>
      <c r="H147" s="98">
        <f t="shared" si="13"/>
        <v>77566.832500000004</v>
      </c>
      <c r="J147" s="98">
        <f t="shared" si="14"/>
        <v>19578.841666666667</v>
      </c>
      <c r="K147" s="98">
        <f t="shared" si="15"/>
        <v>76985.687916666677</v>
      </c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</row>
    <row r="148" spans="1:1024" x14ac:dyDescent="0.2">
      <c r="A148" s="97">
        <v>39845</v>
      </c>
      <c r="B148" s="212">
        <v>15497.329999999998</v>
      </c>
      <c r="C148" s="212">
        <v>59993.159999999996</v>
      </c>
      <c r="D148" s="94">
        <f t="shared" si="16"/>
        <v>-4.3687378120103593E-2</v>
      </c>
      <c r="E148" s="94">
        <f t="shared" si="17"/>
        <v>-6.679116009342756E-2</v>
      </c>
      <c r="G148" s="98">
        <f t="shared" si="12"/>
        <v>19492.748333333337</v>
      </c>
      <c r="H148" s="98">
        <f t="shared" si="13"/>
        <v>76517.940833333341</v>
      </c>
      <c r="J148" s="98">
        <f t="shared" si="14"/>
        <v>19522.698750000003</v>
      </c>
      <c r="K148" s="98">
        <f t="shared" si="15"/>
        <v>77042.386666666673</v>
      </c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</row>
    <row r="149" spans="1:1024" x14ac:dyDescent="0.2">
      <c r="A149" s="97">
        <v>39873</v>
      </c>
      <c r="B149" s="212">
        <v>17777.370000000003</v>
      </c>
      <c r="C149" s="212">
        <v>66411.100000000006</v>
      </c>
      <c r="D149" s="94">
        <f t="shared" si="16"/>
        <v>-4.0132405373548674E-2</v>
      </c>
      <c r="E149" s="94">
        <f t="shared" si="17"/>
        <v>-3.8355991771883757E-2</v>
      </c>
      <c r="G149" s="98">
        <f t="shared" si="12"/>
        <v>19366.4575</v>
      </c>
      <c r="H149" s="98">
        <f t="shared" si="13"/>
        <v>80153.41333333333</v>
      </c>
      <c r="J149" s="98">
        <f t="shared" si="14"/>
        <v>19429.60291666667</v>
      </c>
      <c r="K149" s="98">
        <f t="shared" si="15"/>
        <v>78335.677083333343</v>
      </c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</row>
    <row r="150" spans="1:1024" x14ac:dyDescent="0.2">
      <c r="A150" s="97">
        <v>39904</v>
      </c>
      <c r="B150" s="212">
        <v>18344.04</v>
      </c>
      <c r="C150" s="212">
        <v>82594.2</v>
      </c>
      <c r="D150" s="94">
        <f t="shared" si="16"/>
        <v>-3.9242034722768881E-2</v>
      </c>
      <c r="E150" s="94">
        <f t="shared" si="17"/>
        <v>-4.2198834145953712E-2</v>
      </c>
      <c r="G150" s="98">
        <f t="shared" si="12"/>
        <v>19303.664166666666</v>
      </c>
      <c r="H150" s="98">
        <f t="shared" si="13"/>
        <v>80251.37999999999</v>
      </c>
      <c r="J150" s="98">
        <f t="shared" si="14"/>
        <v>19335.060833333333</v>
      </c>
      <c r="K150" s="98">
        <f t="shared" si="15"/>
        <v>80202.396666666667</v>
      </c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</row>
    <row r="151" spans="1:1024" x14ac:dyDescent="0.2">
      <c r="A151" s="97">
        <v>39934</v>
      </c>
      <c r="B151" s="212">
        <v>20023.39</v>
      </c>
      <c r="C151" s="212">
        <v>52977</v>
      </c>
      <c r="D151" s="94">
        <f t="shared" si="16"/>
        <v>-4.095325261742444E-2</v>
      </c>
      <c r="E151" s="94">
        <f t="shared" si="17"/>
        <v>-7.7622253281702913E-2</v>
      </c>
      <c r="G151" s="98">
        <f t="shared" si="12"/>
        <v>19251.533333333333</v>
      </c>
      <c r="H151" s="98">
        <f t="shared" si="13"/>
        <v>78332.091666666689</v>
      </c>
      <c r="J151" s="98">
        <f t="shared" si="14"/>
        <v>19277.598749999997</v>
      </c>
      <c r="K151" s="98">
        <f t="shared" si="15"/>
        <v>79291.73583333334</v>
      </c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</row>
    <row r="152" spans="1:1024" x14ac:dyDescent="0.2">
      <c r="A152" s="97">
        <v>39965</v>
      </c>
      <c r="B152" s="212">
        <v>21516.63</v>
      </c>
      <c r="C152" s="212">
        <v>83895.5</v>
      </c>
      <c r="D152" s="94">
        <f t="shared" si="16"/>
        <v>-4.1658773704652763E-2</v>
      </c>
      <c r="E152" s="94">
        <f t="shared" si="17"/>
        <v>-2.7834499314728034E-2</v>
      </c>
      <c r="G152" s="98">
        <f t="shared" si="12"/>
        <v>19159.074999999993</v>
      </c>
      <c r="H152" s="98">
        <f t="shared" si="13"/>
        <v>76547.394166666665</v>
      </c>
      <c r="J152" s="98">
        <f t="shared" si="14"/>
        <v>19205.304166666661</v>
      </c>
      <c r="K152" s="98">
        <f t="shared" si="15"/>
        <v>77439.74291666667</v>
      </c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</row>
    <row r="153" spans="1:1024" x14ac:dyDescent="0.2">
      <c r="A153" s="97">
        <v>39995</v>
      </c>
      <c r="B153" s="212">
        <v>24895.320000000003</v>
      </c>
      <c r="C153" s="212">
        <v>117607.76999999999</v>
      </c>
      <c r="D153" s="94">
        <f t="shared" si="16"/>
        <v>-4.5141509359776899E-2</v>
      </c>
      <c r="E153" s="94">
        <f t="shared" si="17"/>
        <v>-2.8089178204629417E-2</v>
      </c>
      <c r="G153" s="98">
        <f t="shared" si="12"/>
        <v>19047.429166666665</v>
      </c>
      <c r="H153" s="98">
        <f t="shared" si="13"/>
        <v>74151.334166666667</v>
      </c>
      <c r="J153" s="98">
        <f t="shared" si="14"/>
        <v>19103.252083333329</v>
      </c>
      <c r="K153" s="98">
        <f t="shared" si="15"/>
        <v>75349.364166666666</v>
      </c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</row>
    <row r="154" spans="1:1024" x14ac:dyDescent="0.2">
      <c r="A154" s="97">
        <v>40026</v>
      </c>
      <c r="B154" s="212">
        <v>25413.61</v>
      </c>
      <c r="C154" s="212">
        <v>93028.69</v>
      </c>
      <c r="D154" s="94">
        <f t="shared" si="16"/>
        <v>-4.4650513896688837E-2</v>
      </c>
      <c r="E154" s="94">
        <f t="shared" si="17"/>
        <v>-4.2344054292363653E-2</v>
      </c>
      <c r="G154" s="98">
        <f t="shared" si="12"/>
        <v>18998.662500000002</v>
      </c>
      <c r="H154" s="98">
        <f t="shared" si="13"/>
        <v>74370.917499999996</v>
      </c>
      <c r="J154" s="98">
        <f t="shared" si="14"/>
        <v>19023.045833333334</v>
      </c>
      <c r="K154" s="98">
        <f t="shared" si="15"/>
        <v>74261.125833333324</v>
      </c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</row>
    <row r="155" spans="1:1024" x14ac:dyDescent="0.2">
      <c r="A155" s="97">
        <v>40057</v>
      </c>
      <c r="B155" s="212">
        <v>20361.669999999998</v>
      </c>
      <c r="C155" s="212">
        <v>100194.56</v>
      </c>
      <c r="D155" s="94">
        <f t="shared" si="16"/>
        <v>-4.281519563386349E-2</v>
      </c>
      <c r="E155" s="94">
        <f t="shared" si="17"/>
        <v>-3.181602432257491E-2</v>
      </c>
      <c r="G155" s="98">
        <f t="shared" si="12"/>
        <v>18967.599999999999</v>
      </c>
      <c r="H155" s="98">
        <f t="shared" si="13"/>
        <v>75100.135833333334</v>
      </c>
      <c r="J155" s="98">
        <f t="shared" si="14"/>
        <v>18983.131249999999</v>
      </c>
      <c r="K155" s="98">
        <f t="shared" si="15"/>
        <v>74735.526666666672</v>
      </c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</row>
    <row r="156" spans="1:1024" x14ac:dyDescent="0.2">
      <c r="A156" s="97">
        <v>40087</v>
      </c>
      <c r="B156" s="212">
        <v>19062.77</v>
      </c>
      <c r="C156" s="212">
        <v>52935.859999999993</v>
      </c>
      <c r="D156" s="94">
        <f t="shared" si="16"/>
        <v>-3.4754764347928124E-2</v>
      </c>
      <c r="E156" s="94">
        <f t="shared" si="17"/>
        <v>-0.11141443799606954</v>
      </c>
      <c r="G156" s="98">
        <f t="shared" si="12"/>
        <v>18868.360833333336</v>
      </c>
      <c r="H156" s="98">
        <f t="shared" si="13"/>
        <v>73636.808333333334</v>
      </c>
      <c r="J156" s="98">
        <f t="shared" si="14"/>
        <v>18917.980416666665</v>
      </c>
      <c r="K156" s="98">
        <f t="shared" si="15"/>
        <v>74368.472083333327</v>
      </c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</row>
    <row r="157" spans="1:1024" x14ac:dyDescent="0.2">
      <c r="A157" s="97">
        <v>40118</v>
      </c>
      <c r="B157" s="212">
        <v>15773.990000000002</v>
      </c>
      <c r="C157" s="212">
        <v>62686.3</v>
      </c>
      <c r="D157" s="94">
        <f t="shared" si="16"/>
        <v>-3.5134996175380628E-2</v>
      </c>
      <c r="E157" s="94">
        <f t="shared" si="17"/>
        <v>-0.1035273474424987</v>
      </c>
      <c r="G157" s="98">
        <f t="shared" si="12"/>
        <v>18790.1525</v>
      </c>
      <c r="H157" s="98">
        <f t="shared" si="13"/>
        <v>75418.720833333326</v>
      </c>
      <c r="J157" s="98">
        <f t="shared" si="14"/>
        <v>18829.256666666668</v>
      </c>
      <c r="K157" s="98">
        <f t="shared" si="15"/>
        <v>74527.764583333337</v>
      </c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</row>
    <row r="158" spans="1:1024" x14ac:dyDescent="0.2">
      <c r="A158" s="97">
        <v>40148</v>
      </c>
      <c r="B158" s="212">
        <v>15781.25</v>
      </c>
      <c r="C158" s="212">
        <v>61164.630000000005</v>
      </c>
      <c r="D158" s="94">
        <f t="shared" si="16"/>
        <v>-3.5381857029569863E-2</v>
      </c>
      <c r="E158" s="94">
        <f t="shared" si="17"/>
        <v>-8.6824397535663289E-2</v>
      </c>
      <c r="G158" s="98">
        <f t="shared" si="12"/>
        <v>18720.033333333336</v>
      </c>
      <c r="H158" s="98">
        <f t="shared" si="13"/>
        <v>74258.402500000011</v>
      </c>
      <c r="J158" s="98">
        <f t="shared" si="14"/>
        <v>18755.092916666668</v>
      </c>
      <c r="K158" s="98">
        <f t="shared" si="15"/>
        <v>74838.561666666676</v>
      </c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</row>
    <row r="159" spans="1:1024" x14ac:dyDescent="0.2">
      <c r="A159" s="97">
        <v>40179</v>
      </c>
      <c r="B159" s="212">
        <v>14121.78</v>
      </c>
      <c r="C159" s="212">
        <v>56327.240000000005</v>
      </c>
      <c r="D159" s="94">
        <f t="shared" si="16"/>
        <v>-3.3155828243273566E-2</v>
      </c>
      <c r="E159" s="94">
        <f t="shared" si="17"/>
        <v>-7.5349059617999425E-2</v>
      </c>
      <c r="G159" s="98">
        <f t="shared" si="12"/>
        <v>18679.613333333335</v>
      </c>
      <c r="H159" s="98">
        <f t="shared" si="13"/>
        <v>74282.338333333319</v>
      </c>
      <c r="J159" s="98">
        <f t="shared" si="14"/>
        <v>18699.823333333334</v>
      </c>
      <c r="K159" s="98">
        <f t="shared" si="15"/>
        <v>74270.370416666672</v>
      </c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</row>
    <row r="160" spans="1:1024" x14ac:dyDescent="0.2">
      <c r="A160" s="97">
        <v>40210</v>
      </c>
      <c r="B160" s="212">
        <v>14912.129999999997</v>
      </c>
      <c r="C160" s="212">
        <v>62628.160000000003</v>
      </c>
      <c r="D160" s="94">
        <f t="shared" si="16"/>
        <v>-2.924147900099372E-2</v>
      </c>
      <c r="E160" s="94">
        <f t="shared" si="17"/>
        <v>-6.1864148746885395E-2</v>
      </c>
      <c r="G160" s="98">
        <f t="shared" si="12"/>
        <v>18658.162500000002</v>
      </c>
      <c r="H160" s="98">
        <f t="shared" si="13"/>
        <v>74083.444166666653</v>
      </c>
      <c r="J160" s="98">
        <f t="shared" si="14"/>
        <v>18668.887916666667</v>
      </c>
      <c r="K160" s="98">
        <f t="shared" si="15"/>
        <v>74182.891249999986</v>
      </c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</row>
    <row r="161" spans="1:1024" x14ac:dyDescent="0.2">
      <c r="A161" s="97">
        <v>40238</v>
      </c>
      <c r="B161" s="212">
        <v>17404.62</v>
      </c>
      <c r="C161" s="212">
        <v>75161.72</v>
      </c>
      <c r="D161" s="94">
        <f t="shared" si="16"/>
        <v>-3.0790939449904187E-2</v>
      </c>
      <c r="E161" s="94">
        <f t="shared" si="17"/>
        <v>-7.8382252040927192E-2</v>
      </c>
      <c r="G161" s="98">
        <f t="shared" si="12"/>
        <v>18693.380833333333</v>
      </c>
      <c r="H161" s="98">
        <f t="shared" si="13"/>
        <v>71223.165833333333</v>
      </c>
      <c r="J161" s="98">
        <f t="shared" si="14"/>
        <v>18675.771666666667</v>
      </c>
      <c r="K161" s="98">
        <f t="shared" si="15"/>
        <v>72653.304999999993</v>
      </c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</row>
    <row r="162" spans="1:1024" x14ac:dyDescent="0.2">
      <c r="A162" s="97">
        <v>40269</v>
      </c>
      <c r="B162" s="212">
        <v>17153.170000000002</v>
      </c>
      <c r="C162" s="212">
        <v>65034.270000000004</v>
      </c>
      <c r="D162" s="94">
        <f t="shared" si="16"/>
        <v>-3.6243075911905898E-2</v>
      </c>
      <c r="E162" s="94">
        <f t="shared" si="17"/>
        <v>-0.10475925348692505</v>
      </c>
      <c r="G162" s="98">
        <f t="shared" si="12"/>
        <v>18625.43</v>
      </c>
      <c r="H162" s="98">
        <f t="shared" si="13"/>
        <v>71943.167499999996</v>
      </c>
      <c r="J162" s="98">
        <f t="shared" si="14"/>
        <v>18659.405416666668</v>
      </c>
      <c r="K162" s="98">
        <f t="shared" si="15"/>
        <v>71583.166666666657</v>
      </c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</row>
    <row r="163" spans="1:1024" x14ac:dyDescent="0.2">
      <c r="A163" s="97">
        <v>40299</v>
      </c>
      <c r="B163" s="212">
        <v>19084.89</v>
      </c>
      <c r="C163" s="212">
        <v>74359.950000000012</v>
      </c>
      <c r="D163" s="94">
        <f t="shared" si="16"/>
        <v>-3.1838174602077385E-2</v>
      </c>
      <c r="E163" s="94">
        <f t="shared" si="17"/>
        <v>-0.10066429639977381</v>
      </c>
      <c r="G163" s="98">
        <f t="shared" si="12"/>
        <v>18570.378333333334</v>
      </c>
      <c r="H163" s="98">
        <f t="shared" si="13"/>
        <v>71530.955000000002</v>
      </c>
      <c r="J163" s="98">
        <f t="shared" si="14"/>
        <v>18597.904166666667</v>
      </c>
      <c r="K163" s="98">
        <f t="shared" si="15"/>
        <v>71737.061249999999</v>
      </c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</row>
    <row r="164" spans="1:1024" x14ac:dyDescent="0.2">
      <c r="A164" s="97">
        <v>40330</v>
      </c>
      <c r="B164" s="212">
        <v>20675.2</v>
      </c>
      <c r="C164" s="212">
        <v>69971.679999999993</v>
      </c>
      <c r="D164" s="94">
        <f t="shared" si="16"/>
        <v>-3.1853165286089835E-2</v>
      </c>
      <c r="E164" s="94">
        <f t="shared" si="17"/>
        <v>-0.15233397233986945</v>
      </c>
      <c r="G164" s="98">
        <f t="shared" si="12"/>
        <v>18523.84</v>
      </c>
      <c r="H164" s="98">
        <f t="shared" si="13"/>
        <v>70779.62</v>
      </c>
      <c r="J164" s="98">
        <f t="shared" si="14"/>
        <v>18547.109166666669</v>
      </c>
      <c r="K164" s="98">
        <f t="shared" si="15"/>
        <v>71155.287500000006</v>
      </c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</row>
    <row r="165" spans="1:1024" x14ac:dyDescent="0.2">
      <c r="A165" s="97">
        <v>40360</v>
      </c>
      <c r="B165" s="212">
        <v>24410.28</v>
      </c>
      <c r="C165" s="212">
        <v>117895</v>
      </c>
      <c r="D165" s="94">
        <f t="shared" si="16"/>
        <v>-2.9645825060852782E-2</v>
      </c>
      <c r="E165" s="94">
        <f t="shared" si="17"/>
        <v>-0.15110030814358033</v>
      </c>
      <c r="G165" s="98">
        <f t="shared" si="12"/>
        <v>18490.454166666666</v>
      </c>
      <c r="H165" s="98">
        <f t="shared" si="13"/>
        <v>69564.024999999994</v>
      </c>
      <c r="J165" s="98">
        <f t="shared" si="14"/>
        <v>18507.147083333333</v>
      </c>
      <c r="K165" s="98">
        <f t="shared" si="15"/>
        <v>70171.822499999995</v>
      </c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</row>
    <row r="166" spans="1:1024" x14ac:dyDescent="0.2">
      <c r="A166" s="97">
        <v>40391</v>
      </c>
      <c r="B166" s="212">
        <v>25156.200000000004</v>
      </c>
      <c r="C166" s="212">
        <v>90641.959999999992</v>
      </c>
      <c r="D166" s="94">
        <f t="shared" si="16"/>
        <v>-3.4087697032986308E-2</v>
      </c>
      <c r="E166" s="94">
        <f t="shared" si="17"/>
        <v>-0.20547323687508223</v>
      </c>
      <c r="G166" s="98">
        <f t="shared" si="12"/>
        <v>18413.675833333335</v>
      </c>
      <c r="H166" s="98">
        <f t="shared" si="13"/>
        <v>68541.557499999995</v>
      </c>
      <c r="J166" s="98">
        <f t="shared" si="14"/>
        <v>18452.065000000002</v>
      </c>
      <c r="K166" s="98">
        <f t="shared" si="15"/>
        <v>69052.791249999995</v>
      </c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</row>
    <row r="167" spans="1:1024" x14ac:dyDescent="0.2">
      <c r="A167" s="97">
        <v>40422</v>
      </c>
      <c r="B167" s="212">
        <v>20784.29</v>
      </c>
      <c r="C167" s="212">
        <v>65871.22</v>
      </c>
      <c r="D167" s="94">
        <f t="shared" si="16"/>
        <v>-3.0807294126632301E-2</v>
      </c>
      <c r="E167" s="94">
        <f t="shared" si="17"/>
        <v>-0.23343794097585879</v>
      </c>
      <c r="G167" s="98">
        <f t="shared" si="12"/>
        <v>18280.155833333334</v>
      </c>
      <c r="H167" s="98">
        <f t="shared" si="13"/>
        <v>67232.70166666666</v>
      </c>
      <c r="J167" s="98">
        <f t="shared" si="14"/>
        <v>18346.915833333333</v>
      </c>
      <c r="K167" s="98">
        <f t="shared" si="15"/>
        <v>67887.129583333328</v>
      </c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</row>
    <row r="168" spans="1:1024" x14ac:dyDescent="0.2">
      <c r="A168" s="97">
        <v>40452</v>
      </c>
      <c r="B168" s="212">
        <v>18247.359999999997</v>
      </c>
      <c r="C168" s="212">
        <v>61575.88</v>
      </c>
      <c r="D168" s="94">
        <f t="shared" si="16"/>
        <v>-3.5007667821100874E-2</v>
      </c>
      <c r="E168" s="94">
        <f t="shared" si="17"/>
        <v>-0.22656496629800893</v>
      </c>
      <c r="G168" s="98">
        <f t="shared" si="12"/>
        <v>18267.626666666671</v>
      </c>
      <c r="H168" s="98">
        <f t="shared" si="13"/>
        <v>66224.210833333331</v>
      </c>
      <c r="J168" s="98">
        <f t="shared" si="14"/>
        <v>18273.891250000001</v>
      </c>
      <c r="K168" s="98">
        <f t="shared" si="15"/>
        <v>66728.456249999988</v>
      </c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</row>
    <row r="169" spans="1:1024" x14ac:dyDescent="0.2">
      <c r="A169" s="97">
        <v>40483</v>
      </c>
      <c r="B169" s="212">
        <v>15113.37</v>
      </c>
      <c r="C169" s="212">
        <v>57739.75</v>
      </c>
      <c r="D169" s="94">
        <f t="shared" si="16"/>
        <v>-3.443795212602685E-2</v>
      </c>
      <c r="E169" s="94">
        <f t="shared" si="17"/>
        <v>-0.25346269562938917</v>
      </c>
      <c r="G169" s="98">
        <f t="shared" si="12"/>
        <v>18191.626666666667</v>
      </c>
      <c r="H169" s="98">
        <f t="shared" si="13"/>
        <v>63929.88749999999</v>
      </c>
      <c r="J169" s="98">
        <f t="shared" si="14"/>
        <v>18229.626666666671</v>
      </c>
      <c r="K169" s="98">
        <f t="shared" si="15"/>
        <v>65077.049166666664</v>
      </c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</row>
    <row r="170" spans="1:1024" x14ac:dyDescent="0.2">
      <c r="A170" s="97">
        <v>40513</v>
      </c>
      <c r="B170" s="212">
        <v>15222.79</v>
      </c>
      <c r="C170" s="212">
        <v>52148.61</v>
      </c>
      <c r="D170" s="94">
        <f t="shared" si="16"/>
        <v>-3.6239254504507823E-2</v>
      </c>
      <c r="E170" s="94">
        <f t="shared" si="17"/>
        <v>-0.27758203889956923</v>
      </c>
      <c r="G170" s="98">
        <f t="shared" si="12"/>
        <v>18165.062500000004</v>
      </c>
      <c r="H170" s="98">
        <f t="shared" si="13"/>
        <v>63037.93499999999</v>
      </c>
      <c r="J170" s="98">
        <f t="shared" si="14"/>
        <v>18178.344583333335</v>
      </c>
      <c r="K170" s="98">
        <f t="shared" si="15"/>
        <v>63483.91124999999</v>
      </c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</row>
    <row r="171" spans="1:1024" x14ac:dyDescent="0.2">
      <c r="A171" s="97">
        <v>40544</v>
      </c>
      <c r="B171" s="212">
        <v>13721.15</v>
      </c>
      <c r="C171" s="212">
        <v>41740.1</v>
      </c>
      <c r="D171" s="94">
        <f t="shared" si="16"/>
        <v>-3.9019762281110815E-2</v>
      </c>
      <c r="E171" s="94">
        <f t="shared" si="17"/>
        <v>-0.28500800560010542</v>
      </c>
      <c r="G171" s="98">
        <f t="shared" si="12"/>
        <v>18042.868333333336</v>
      </c>
      <c r="H171" s="98">
        <f t="shared" si="13"/>
        <v>59019.305833333317</v>
      </c>
      <c r="J171" s="98">
        <f t="shared" si="14"/>
        <v>18103.96541666667</v>
      </c>
      <c r="K171" s="98">
        <f t="shared" si="15"/>
        <v>61028.620416666658</v>
      </c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</row>
    <row r="172" spans="1:1024" x14ac:dyDescent="0.2">
      <c r="A172" s="97">
        <v>40575</v>
      </c>
      <c r="B172" s="212">
        <v>13990.79</v>
      </c>
      <c r="C172" s="212">
        <v>50358.55</v>
      </c>
      <c r="D172" s="94">
        <f t="shared" si="16"/>
        <v>-4.001298868402603E-2</v>
      </c>
      <c r="E172" s="94">
        <f t="shared" si="17"/>
        <v>-0.2822227916417045</v>
      </c>
      <c r="G172" s="98">
        <f t="shared" si="12"/>
        <v>18083.355000000003</v>
      </c>
      <c r="H172" s="98">
        <f t="shared" si="13"/>
        <v>56789.557499999995</v>
      </c>
      <c r="J172" s="98">
        <f t="shared" si="14"/>
        <v>18063.111666666671</v>
      </c>
      <c r="K172" s="98">
        <f t="shared" si="15"/>
        <v>57904.431666666656</v>
      </c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</row>
    <row r="173" spans="1:1024" x14ac:dyDescent="0.2">
      <c r="A173" s="97">
        <v>40603</v>
      </c>
      <c r="B173" s="212">
        <v>15802.380000000001</v>
      </c>
      <c r="C173" s="212">
        <v>59455.45</v>
      </c>
      <c r="D173" s="94">
        <f t="shared" si="16"/>
        <v>-3.8459277391246993E-2</v>
      </c>
      <c r="E173" s="94">
        <f t="shared" si="17"/>
        <v>-0.26800916850092482</v>
      </c>
      <c r="G173" s="98">
        <f t="shared" si="12"/>
        <v>18038.969166666666</v>
      </c>
      <c r="H173" s="98">
        <f t="shared" si="13"/>
        <v>55086.491666666669</v>
      </c>
      <c r="J173" s="98">
        <f t="shared" si="14"/>
        <v>18061.162083333336</v>
      </c>
      <c r="K173" s="98">
        <f t="shared" si="15"/>
        <v>55938.024583333332</v>
      </c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</row>
    <row r="174" spans="1:1024" x14ac:dyDescent="0.2">
      <c r="A174" s="97">
        <v>40634</v>
      </c>
      <c r="B174" s="212">
        <v>17002.82</v>
      </c>
      <c r="C174" s="212">
        <v>52932.380000000005</v>
      </c>
      <c r="D174" s="94">
        <f t="shared" si="16"/>
        <v>-3.2254648449158485E-2</v>
      </c>
      <c r="E174" s="94">
        <f t="shared" si="17"/>
        <v>-0.26978419058523129</v>
      </c>
      <c r="G174" s="98">
        <f t="shared" si="12"/>
        <v>17984.008333333335</v>
      </c>
      <c r="H174" s="98">
        <f t="shared" si="13"/>
        <v>53708.258333333339</v>
      </c>
      <c r="J174" s="98">
        <f t="shared" si="14"/>
        <v>18011.48875</v>
      </c>
      <c r="K174" s="98">
        <f t="shared" si="15"/>
        <v>54397.375</v>
      </c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</row>
    <row r="175" spans="1:1024" x14ac:dyDescent="0.2">
      <c r="A175" s="97">
        <v>40664</v>
      </c>
      <c r="B175" s="212">
        <v>18172.890000000003</v>
      </c>
      <c r="C175" s="212">
        <v>46828.07</v>
      </c>
      <c r="D175" s="94">
        <f t="shared" si="16"/>
        <v>-3.5353388362071581E-2</v>
      </c>
      <c r="E175" s="94">
        <f t="shared" si="17"/>
        <v>-0.27538455755852531</v>
      </c>
      <c r="G175" s="98">
        <f t="shared" si="12"/>
        <v>17897.401666666668</v>
      </c>
      <c r="H175" s="98">
        <f t="shared" si="13"/>
        <v>51675.246666666666</v>
      </c>
      <c r="J175" s="98">
        <f t="shared" si="14"/>
        <v>17940.705000000002</v>
      </c>
      <c r="K175" s="98">
        <f t="shared" si="15"/>
        <v>52691.752500000002</v>
      </c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</row>
    <row r="176" spans="1:1024" x14ac:dyDescent="0.2">
      <c r="A176" s="97">
        <v>40695</v>
      </c>
      <c r="B176" s="212">
        <v>20356.43</v>
      </c>
      <c r="C176" s="212">
        <v>59268.25</v>
      </c>
      <c r="D176" s="94">
        <f t="shared" si="16"/>
        <v>-3.3032459255980196E-2</v>
      </c>
      <c r="E176" s="94">
        <f t="shared" si="17"/>
        <v>-0.2537686174821856</v>
      </c>
      <c r="G176" s="98">
        <f t="shared" si="12"/>
        <v>17801.044166666667</v>
      </c>
      <c r="H176" s="98">
        <f t="shared" si="13"/>
        <v>50606.861666666664</v>
      </c>
      <c r="J176" s="98">
        <f t="shared" si="14"/>
        <v>17849.222916666666</v>
      </c>
      <c r="K176" s="98">
        <f t="shared" si="15"/>
        <v>51141.054166666669</v>
      </c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</row>
    <row r="177" spans="1:1024" x14ac:dyDescent="0.2">
      <c r="A177" s="97">
        <v>40725</v>
      </c>
      <c r="B177" s="212">
        <v>22943.949999999997</v>
      </c>
      <c r="C177" s="212">
        <v>69671.45</v>
      </c>
      <c r="D177" s="94">
        <f t="shared" si="16"/>
        <v>-3.0294142946108771E-2</v>
      </c>
      <c r="E177" s="94">
        <f t="shared" si="17"/>
        <v>-0.25665116039519154</v>
      </c>
      <c r="G177" s="98">
        <f t="shared" si="12"/>
        <v>17750.595833333329</v>
      </c>
      <c r="H177" s="98">
        <f t="shared" si="13"/>
        <v>49931.471666666672</v>
      </c>
      <c r="J177" s="98">
        <f t="shared" si="14"/>
        <v>17775.82</v>
      </c>
      <c r="K177" s="98">
        <f t="shared" si="15"/>
        <v>50269.166666666672</v>
      </c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</row>
    <row r="178" spans="1:1024" x14ac:dyDescent="0.2">
      <c r="A178" s="97">
        <v>40756</v>
      </c>
      <c r="B178" s="212">
        <v>25642.04</v>
      </c>
      <c r="C178" s="212">
        <v>63884.979999999996</v>
      </c>
      <c r="D178" s="94">
        <f t="shared" si="16"/>
        <v>-2.3835271572212213E-2</v>
      </c>
      <c r="E178" s="94">
        <f t="shared" si="17"/>
        <v>-0.23130586634172945</v>
      </c>
      <c r="G178" s="98">
        <f t="shared" si="12"/>
        <v>17705.499166666665</v>
      </c>
      <c r="H178" s="98">
        <f t="shared" si="13"/>
        <v>50171.791666666664</v>
      </c>
      <c r="J178" s="98">
        <f t="shared" si="14"/>
        <v>17728.047499999997</v>
      </c>
      <c r="K178" s="98">
        <f t="shared" si="15"/>
        <v>50051.631666666668</v>
      </c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</row>
    <row r="179" spans="1:1024" x14ac:dyDescent="0.2">
      <c r="A179" s="97">
        <v>40787</v>
      </c>
      <c r="B179" s="212">
        <v>20251.659999999996</v>
      </c>
      <c r="C179" s="212">
        <v>45434.43</v>
      </c>
      <c r="D179" s="94">
        <f t="shared" si="16"/>
        <v>-2.520646749455524E-2</v>
      </c>
      <c r="E179" s="94">
        <f t="shared" si="17"/>
        <v>-0.20511860829343476</v>
      </c>
      <c r="G179" s="98">
        <f t="shared" si="12"/>
        <v>17690.535833333332</v>
      </c>
      <c r="H179" s="98">
        <f t="shared" si="13"/>
        <v>49094.381666666661</v>
      </c>
      <c r="J179" s="98">
        <f t="shared" si="14"/>
        <v>17698.017499999998</v>
      </c>
      <c r="K179" s="98">
        <f t="shared" si="15"/>
        <v>49633.086666666662</v>
      </c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</row>
    <row r="180" spans="1:1024" x14ac:dyDescent="0.2">
      <c r="A180" s="97">
        <v>40817</v>
      </c>
      <c r="B180" s="212">
        <v>17587.830000000002</v>
      </c>
      <c r="C180" s="212">
        <v>45037.08</v>
      </c>
      <c r="D180" s="94">
        <f t="shared" si="16"/>
        <v>-2.9211388326282228E-2</v>
      </c>
      <c r="E180" s="94">
        <f t="shared" si="17"/>
        <v>-0.17568269534923797</v>
      </c>
      <c r="G180" s="98">
        <f t="shared" si="12"/>
        <v>17621.804166666669</v>
      </c>
      <c r="H180" s="98">
        <f t="shared" si="13"/>
        <v>47987.085833333324</v>
      </c>
      <c r="J180" s="98">
        <f t="shared" si="14"/>
        <v>17656.169999999998</v>
      </c>
      <c r="K180" s="98">
        <f t="shared" si="15"/>
        <v>48540.733749999992</v>
      </c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</row>
    <row r="181" spans="1:1024" x14ac:dyDescent="0.2">
      <c r="A181" s="97">
        <v>40848</v>
      </c>
      <c r="B181" s="212">
        <v>14074.089999999998</v>
      </c>
      <c r="C181" s="212">
        <v>33343.61</v>
      </c>
      <c r="D181" s="94">
        <f t="shared" si="16"/>
        <v>-2.7972026999913413E-2</v>
      </c>
      <c r="E181" s="94">
        <f t="shared" si="17"/>
        <v>-0.16371780813968562</v>
      </c>
      <c r="G181" s="98">
        <f t="shared" si="12"/>
        <v>17590.712499999998</v>
      </c>
      <c r="H181" s="98">
        <f t="shared" si="13"/>
        <v>47706.488333333335</v>
      </c>
      <c r="J181" s="98">
        <f t="shared" si="14"/>
        <v>17606.258333333331</v>
      </c>
      <c r="K181" s="98">
        <f t="shared" si="15"/>
        <v>47846.787083333329</v>
      </c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</row>
    <row r="182" spans="1:1024" x14ac:dyDescent="0.2">
      <c r="A182" s="97">
        <v>40878</v>
      </c>
      <c r="B182" s="212">
        <v>14066.499999999998</v>
      </c>
      <c r="C182" s="212">
        <v>39327.99</v>
      </c>
      <c r="D182" s="94">
        <f t="shared" si="16"/>
        <v>-2.9414698092581792E-2</v>
      </c>
      <c r="E182" s="94">
        <f t="shared" si="17"/>
        <v>-0.12611215402035802</v>
      </c>
      <c r="G182" s="98">
        <f t="shared" si="12"/>
        <v>17614.767500000002</v>
      </c>
      <c r="H182" s="98">
        <f t="shared" si="13"/>
        <v>46859.175833333335</v>
      </c>
      <c r="J182" s="98">
        <f t="shared" si="14"/>
        <v>17602.739999999998</v>
      </c>
      <c r="K182" s="98">
        <f t="shared" si="15"/>
        <v>47282.832083333335</v>
      </c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</row>
    <row r="183" spans="1:1024" x14ac:dyDescent="0.2">
      <c r="A183" s="97">
        <v>40909</v>
      </c>
      <c r="B183" s="212">
        <v>13115.77</v>
      </c>
      <c r="C183" s="212">
        <v>33635.42</v>
      </c>
      <c r="D183" s="94">
        <f t="shared" si="16"/>
        <v>-2.8387192455423871E-2</v>
      </c>
      <c r="E183" s="94">
        <f t="shared" si="17"/>
        <v>-0.11725532805712757</v>
      </c>
      <c r="G183" s="98">
        <f t="shared" si="12"/>
        <v>17612.811666666668</v>
      </c>
      <c r="H183" s="98">
        <f t="shared" si="13"/>
        <v>45367.794166666667</v>
      </c>
      <c r="J183" s="98">
        <f t="shared" si="14"/>
        <v>17613.789583333335</v>
      </c>
      <c r="K183" s="98">
        <f t="shared" si="15"/>
        <v>46113.485000000001</v>
      </c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</row>
    <row r="184" spans="1:1024" x14ac:dyDescent="0.2">
      <c r="A184" s="97">
        <v>40940</v>
      </c>
      <c r="B184" s="212">
        <v>13449.629999999997</v>
      </c>
      <c r="C184" s="212">
        <v>53242.39</v>
      </c>
      <c r="D184" s="94">
        <f t="shared" si="16"/>
        <v>-2.8490452081068596E-2</v>
      </c>
      <c r="E184" s="94">
        <f t="shared" si="17"/>
        <v>-9.8619297655390015E-2</v>
      </c>
      <c r="G184" s="98">
        <f t="shared" si="12"/>
        <v>17627.537500000002</v>
      </c>
      <c r="H184" s="98">
        <f t="shared" si="13"/>
        <v>45140.962500000001</v>
      </c>
      <c r="J184" s="98">
        <f t="shared" si="14"/>
        <v>17620.174583333333</v>
      </c>
      <c r="K184" s="98">
        <f t="shared" si="15"/>
        <v>45254.378333333334</v>
      </c>
      <c r="ALO184"/>
      <c r="ALP184"/>
      <c r="ALQ184"/>
      <c r="ALR184"/>
      <c r="ALS184"/>
      <c r="ALT184"/>
      <c r="ALU184"/>
      <c r="ALV184"/>
      <c r="ALW184"/>
      <c r="ALX184"/>
      <c r="ALY184"/>
      <c r="ALZ184"/>
      <c r="AMA184"/>
      <c r="AMB184"/>
      <c r="AMC184"/>
      <c r="AMD184"/>
      <c r="AME184"/>
      <c r="AMF184"/>
      <c r="AMG184"/>
      <c r="AMH184"/>
      <c r="AMI184"/>
      <c r="AMJ184"/>
    </row>
    <row r="185" spans="1:1024" x14ac:dyDescent="0.2">
      <c r="A185" s="97">
        <v>40969</v>
      </c>
      <c r="B185" s="212">
        <v>15622.82</v>
      </c>
      <c r="C185" s="212">
        <v>46526.530000000006</v>
      </c>
      <c r="D185" s="94">
        <f t="shared" si="16"/>
        <v>-3.1241000030169608E-2</v>
      </c>
      <c r="E185" s="94">
        <f t="shared" si="17"/>
        <v>-0.13593983338911397</v>
      </c>
      <c r="G185" s="98">
        <f t="shared" si="12"/>
        <v>17512.025833333337</v>
      </c>
      <c r="H185" s="98">
        <f t="shared" si="13"/>
        <v>45408.748333333329</v>
      </c>
      <c r="J185" s="98">
        <f t="shared" si="14"/>
        <v>17569.781666666669</v>
      </c>
      <c r="K185" s="98">
        <f t="shared" si="15"/>
        <v>45274.855416666665</v>
      </c>
      <c r="ALO185"/>
      <c r="ALP185"/>
      <c r="ALQ185"/>
      <c r="ALR185"/>
      <c r="ALS185"/>
      <c r="ALT185"/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</row>
    <row r="186" spans="1:1024" x14ac:dyDescent="0.2">
      <c r="A186" s="97">
        <v>41000</v>
      </c>
      <c r="B186" s="212">
        <v>16178.04</v>
      </c>
      <c r="C186" s="212">
        <v>39644.829999999994</v>
      </c>
      <c r="D186" s="94">
        <f t="shared" si="16"/>
        <v>-3.522307101777522E-2</v>
      </c>
      <c r="E186" s="94">
        <f t="shared" si="17"/>
        <v>-0.12722431680828117</v>
      </c>
      <c r="G186" s="98">
        <f t="shared" si="12"/>
        <v>17480.959166666667</v>
      </c>
      <c r="H186" s="98">
        <f t="shared" si="13"/>
        <v>44915.26</v>
      </c>
      <c r="J186" s="98">
        <f t="shared" si="14"/>
        <v>17496.4925</v>
      </c>
      <c r="K186" s="98">
        <f t="shared" si="15"/>
        <v>45162.004166666666</v>
      </c>
      <c r="ALO186"/>
      <c r="ALP186"/>
      <c r="ALQ186"/>
      <c r="ALR186"/>
      <c r="ALS186"/>
      <c r="ALT186"/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</row>
    <row r="187" spans="1:1024" x14ac:dyDescent="0.2">
      <c r="A187" s="97">
        <v>41030</v>
      </c>
      <c r="B187" s="212">
        <v>17799.790000000005</v>
      </c>
      <c r="C187" s="212">
        <v>43460.899999999994</v>
      </c>
      <c r="D187" s="94">
        <f t="shared" si="16"/>
        <v>-3.1479419554325982E-2</v>
      </c>
      <c r="E187" s="94">
        <f t="shared" si="17"/>
        <v>-0.10038647029739922</v>
      </c>
      <c r="G187" s="98">
        <f t="shared" si="12"/>
        <v>17370.954999999998</v>
      </c>
      <c r="H187" s="98">
        <f t="shared" si="13"/>
        <v>45158.37</v>
      </c>
      <c r="J187" s="98">
        <f t="shared" si="14"/>
        <v>17425.957083333335</v>
      </c>
      <c r="K187" s="98">
        <f t="shared" si="15"/>
        <v>45036.815000000002</v>
      </c>
      <c r="ALO187"/>
      <c r="ALP187"/>
      <c r="ALQ187"/>
      <c r="ALR187"/>
      <c r="ALS187"/>
      <c r="ALT187"/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</row>
    <row r="188" spans="1:1024" x14ac:dyDescent="0.2">
      <c r="A188" s="97">
        <v>41061</v>
      </c>
      <c r="B188" s="212">
        <v>20645.09</v>
      </c>
      <c r="C188" s="212">
        <v>49100.5</v>
      </c>
      <c r="D188" s="94">
        <f t="shared" si="16"/>
        <v>-2.7478562906419923E-2</v>
      </c>
      <c r="E188" s="94">
        <f t="shared" si="17"/>
        <v>-9.540466770190914E-2</v>
      </c>
      <c r="G188" s="98">
        <f t="shared" si="12"/>
        <v>17295.7225</v>
      </c>
      <c r="H188" s="98">
        <f t="shared" si="13"/>
        <v>44672.937499999993</v>
      </c>
      <c r="J188" s="98">
        <f t="shared" si="14"/>
        <v>17333.338749999999</v>
      </c>
      <c r="K188" s="98">
        <f t="shared" si="15"/>
        <v>44915.653749999998</v>
      </c>
      <c r="ALO188"/>
      <c r="ALP188"/>
      <c r="ALQ188"/>
      <c r="ALR188"/>
      <c r="ALS188"/>
      <c r="ALT188"/>
      <c r="ALU188"/>
      <c r="ALV188"/>
      <c r="ALW188"/>
      <c r="ALX188"/>
      <c r="ALY188"/>
      <c r="ALZ188"/>
      <c r="AMA188"/>
      <c r="AMB188"/>
      <c r="AMC188"/>
      <c r="AMD188"/>
      <c r="AME188"/>
      <c r="AMF188"/>
      <c r="AMG188"/>
      <c r="AMH188"/>
      <c r="AMI188"/>
      <c r="AMJ188"/>
    </row>
    <row r="189" spans="1:1024" x14ac:dyDescent="0.2">
      <c r="A189" s="97">
        <v>41091</v>
      </c>
      <c r="B189" s="212">
        <v>22920.48</v>
      </c>
      <c r="C189" s="212">
        <v>51774.87</v>
      </c>
      <c r="D189" s="94">
        <f t="shared" si="16"/>
        <v>-3.7866948854136218E-2</v>
      </c>
      <c r="E189" s="94">
        <f t="shared" si="17"/>
        <v>-7.7555692534142961E-2</v>
      </c>
      <c r="G189" s="98">
        <f t="shared" si="12"/>
        <v>17244.873333333333</v>
      </c>
      <c r="H189" s="98">
        <f t="shared" si="13"/>
        <v>45007.264999999992</v>
      </c>
      <c r="J189" s="98">
        <f t="shared" si="14"/>
        <v>17270.297916666666</v>
      </c>
      <c r="K189" s="98">
        <f t="shared" si="15"/>
        <v>44840.101249999992</v>
      </c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</row>
    <row r="190" spans="1:1024" x14ac:dyDescent="0.2">
      <c r="A190" s="97">
        <v>41122</v>
      </c>
      <c r="B190" s="212">
        <v>25818.75</v>
      </c>
      <c r="C190" s="212">
        <v>61162.999999999993</v>
      </c>
      <c r="D190" s="94">
        <f t="shared" si="16"/>
        <v>-3.558948140685847E-2</v>
      </c>
      <c r="E190" s="94">
        <f t="shared" si="17"/>
        <v>-3.3644975722774806E-2</v>
      </c>
      <c r="G190" s="98">
        <f t="shared" si="12"/>
        <v>17152.361666666664</v>
      </c>
      <c r="H190" s="98">
        <f t="shared" si="13"/>
        <v>43351.446666666663</v>
      </c>
      <c r="J190" s="98">
        <f t="shared" si="14"/>
        <v>17198.6175</v>
      </c>
      <c r="K190" s="98">
        <f t="shared" si="15"/>
        <v>44179.355833333328</v>
      </c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</row>
    <row r="191" spans="1:1024" x14ac:dyDescent="0.2">
      <c r="A191" s="97">
        <v>41153</v>
      </c>
      <c r="B191" s="212">
        <v>18865.52</v>
      </c>
      <c r="C191" s="212">
        <v>48647.86</v>
      </c>
      <c r="D191" s="94">
        <f t="shared" si="16"/>
        <v>-4.2778001937782473E-2</v>
      </c>
      <c r="E191" s="94">
        <f t="shared" si="17"/>
        <v>-2.1597752447864771E-2</v>
      </c>
      <c r="G191" s="98">
        <f t="shared" si="12"/>
        <v>17067.420833333334</v>
      </c>
      <c r="H191" s="98">
        <f t="shared" si="13"/>
        <v>42848.382499999992</v>
      </c>
      <c r="J191" s="98">
        <f t="shared" si="14"/>
        <v>17109.891250000001</v>
      </c>
      <c r="K191" s="98">
        <f t="shared" si="15"/>
        <v>43099.914583333331</v>
      </c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</row>
    <row r="192" spans="1:1024" x14ac:dyDescent="0.2">
      <c r="A192" s="97">
        <v>41183</v>
      </c>
      <c r="B192" s="212">
        <v>17215.030000000002</v>
      </c>
      <c r="C192" s="212">
        <v>39115.22</v>
      </c>
      <c r="D192" s="94">
        <f t="shared" si="16"/>
        <v>-3.6899357398732513E-2</v>
      </c>
      <c r="E192" s="94">
        <f t="shared" si="17"/>
        <v>-3.2800948157970855E-2</v>
      </c>
      <c r="G192" s="98">
        <f t="shared" si="12"/>
        <v>17067.079999999998</v>
      </c>
      <c r="H192" s="98">
        <f t="shared" si="13"/>
        <v>43169.831666666665</v>
      </c>
      <c r="J192" s="98">
        <f t="shared" si="14"/>
        <v>17067.250416666666</v>
      </c>
      <c r="K192" s="98">
        <f t="shared" si="15"/>
        <v>43009.107083333329</v>
      </c>
      <c r="ALO192"/>
      <c r="ALP192"/>
      <c r="ALQ192"/>
      <c r="ALR192"/>
      <c r="ALS192"/>
      <c r="ALT192"/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</row>
    <row r="193" spans="1:1024" x14ac:dyDescent="0.2">
      <c r="A193" s="97">
        <v>41214</v>
      </c>
      <c r="B193" s="212">
        <v>12754.039999999999</v>
      </c>
      <c r="C193" s="212">
        <v>36260.93</v>
      </c>
      <c r="D193" s="94">
        <f t="shared" si="16"/>
        <v>-3.428334953588319E-2</v>
      </c>
      <c r="E193" s="94">
        <f t="shared" si="17"/>
        <v>-2.2162122628255787E-2</v>
      </c>
      <c r="G193" s="98">
        <f t="shared" si="12"/>
        <v>17107.345000000001</v>
      </c>
      <c r="H193" s="98">
        <f t="shared" si="13"/>
        <v>43155.066666666658</v>
      </c>
      <c r="J193" s="98">
        <f t="shared" si="14"/>
        <v>17087.212500000001</v>
      </c>
      <c r="K193" s="98">
        <f t="shared" si="15"/>
        <v>43162.449166666658</v>
      </c>
      <c r="ALO193"/>
      <c r="ALP193"/>
      <c r="ALQ193"/>
      <c r="ALR193"/>
      <c r="ALS193"/>
      <c r="ALT193"/>
      <c r="ALU193"/>
      <c r="ALV193"/>
      <c r="ALW193"/>
      <c r="ALX193"/>
      <c r="ALY193"/>
      <c r="ALZ193"/>
      <c r="AMA193"/>
      <c r="AMB193"/>
      <c r="AMC193"/>
      <c r="AMD193"/>
      <c r="AME193"/>
      <c r="AMF193"/>
      <c r="AMG193"/>
      <c r="AMH193"/>
      <c r="AMI193"/>
      <c r="AMJ193"/>
    </row>
    <row r="194" spans="1:1024" x14ac:dyDescent="0.2">
      <c r="A194" s="97">
        <v>41244</v>
      </c>
      <c r="B194" s="212">
        <v>13163.710000000001</v>
      </c>
      <c r="C194" s="212">
        <v>33502.800000000003</v>
      </c>
      <c r="D194" s="94">
        <f t="shared" si="16"/>
        <v>-2.5713228393794862E-2</v>
      </c>
      <c r="E194" s="94">
        <f t="shared" si="17"/>
        <v>-2.0919193200876762E-2</v>
      </c>
      <c r="G194" s="98">
        <f t="shared" si="12"/>
        <v>16947.75</v>
      </c>
      <c r="H194" s="98">
        <f t="shared" si="13"/>
        <v>43224.979999999989</v>
      </c>
      <c r="J194" s="98">
        <f t="shared" si="14"/>
        <v>17027.547500000001</v>
      </c>
      <c r="K194" s="98">
        <f t="shared" si="15"/>
        <v>43190.023333333324</v>
      </c>
      <c r="ALO194"/>
      <c r="ALP194"/>
      <c r="ALQ194"/>
      <c r="ALR194"/>
      <c r="ALS194"/>
      <c r="ALT194"/>
      <c r="ALU194"/>
      <c r="ALV194"/>
      <c r="ALW194"/>
      <c r="ALX194"/>
      <c r="ALY194"/>
      <c r="ALZ194"/>
      <c r="AMA194"/>
      <c r="AMB194"/>
      <c r="AMC194"/>
      <c r="AMD194"/>
      <c r="AME194"/>
      <c r="AMF194"/>
      <c r="AMG194"/>
      <c r="AMH194"/>
      <c r="AMI194"/>
      <c r="AMJ194"/>
    </row>
    <row r="195" spans="1:1024" x14ac:dyDescent="0.2">
      <c r="A195" s="97">
        <v>41275</v>
      </c>
      <c r="B195" s="212">
        <v>12505.580000000002</v>
      </c>
      <c r="C195" s="212">
        <v>37647.35</v>
      </c>
      <c r="D195" s="94">
        <f t="shared" si="16"/>
        <v>-2.2304551505918924E-2</v>
      </c>
      <c r="E195" s="94">
        <f t="shared" si="17"/>
        <v>-6.9865004959657195E-3</v>
      </c>
      <c r="G195" s="98">
        <f t="shared" si="12"/>
        <v>16985.980833333335</v>
      </c>
      <c r="H195" s="98">
        <f t="shared" si="13"/>
        <v>43841.395833333321</v>
      </c>
      <c r="J195" s="98">
        <f t="shared" si="14"/>
        <v>16966.865416666667</v>
      </c>
      <c r="K195" s="98">
        <f t="shared" si="15"/>
        <v>43533.187916666655</v>
      </c>
      <c r="ALO195"/>
      <c r="ALP195"/>
      <c r="ALQ195"/>
      <c r="ALR195"/>
      <c r="ALS195"/>
      <c r="ALT195"/>
      <c r="ALU195"/>
      <c r="ALV195"/>
      <c r="ALW195"/>
      <c r="ALX195"/>
      <c r="ALY195"/>
      <c r="ALZ195"/>
      <c r="AMA195"/>
      <c r="AMB195"/>
      <c r="AMC195"/>
      <c r="AMD195"/>
      <c r="AME195"/>
      <c r="AMF195"/>
      <c r="AMG195"/>
      <c r="AMH195"/>
      <c r="AMI195"/>
      <c r="AMJ195"/>
    </row>
    <row r="196" spans="1:1024" x14ac:dyDescent="0.2">
      <c r="A196" s="97">
        <v>41306</v>
      </c>
      <c r="B196" s="212">
        <v>12339.49</v>
      </c>
      <c r="C196" s="212">
        <v>33372.57</v>
      </c>
      <c r="D196" s="94">
        <f t="shared" si="16"/>
        <v>-2.0076739715107483E-2</v>
      </c>
      <c r="E196" s="94">
        <f t="shared" si="17"/>
        <v>-1.3057373441080156E-2</v>
      </c>
      <c r="G196" s="98">
        <f t="shared" si="12"/>
        <v>16873.466666666667</v>
      </c>
      <c r="H196" s="98">
        <f t="shared" si="13"/>
        <v>44166.019166666658</v>
      </c>
      <c r="J196" s="98">
        <f t="shared" si="14"/>
        <v>16929.723750000001</v>
      </c>
      <c r="K196" s="98">
        <f t="shared" si="15"/>
        <v>44003.70749999999</v>
      </c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</row>
    <row r="197" spans="1:1024" x14ac:dyDescent="0.2">
      <c r="A197" s="97">
        <v>41334</v>
      </c>
      <c r="B197" s="212">
        <v>14603.529999999999</v>
      </c>
      <c r="C197" s="212">
        <v>40489.760000000002</v>
      </c>
      <c r="D197" s="94">
        <f t="shared" si="16"/>
        <v>-1.3639278245162867E-2</v>
      </c>
      <c r="E197" s="94">
        <f t="shared" si="17"/>
        <v>3.4384511889415048E-2</v>
      </c>
      <c r="G197" s="98">
        <f t="shared" si="12"/>
        <v>16865.843333333334</v>
      </c>
      <c r="H197" s="98">
        <f t="shared" si="13"/>
        <v>43919.298333333318</v>
      </c>
      <c r="J197" s="98">
        <f t="shared" si="14"/>
        <v>16869.654999999999</v>
      </c>
      <c r="K197" s="98">
        <f t="shared" si="15"/>
        <v>44042.658749999988</v>
      </c>
      <c r="ALO197"/>
      <c r="ALP197"/>
      <c r="ALQ197"/>
      <c r="ALR197"/>
      <c r="ALS197"/>
      <c r="ALT197"/>
      <c r="ALU197"/>
      <c r="ALV197"/>
      <c r="ALW197"/>
      <c r="ALX197"/>
      <c r="ALY197"/>
      <c r="ALZ197"/>
      <c r="AMA197"/>
      <c r="AMB197"/>
      <c r="AMC197"/>
      <c r="AMD197"/>
      <c r="AME197"/>
      <c r="AMF197"/>
      <c r="AMG197"/>
      <c r="AMH197"/>
      <c r="AMI197"/>
      <c r="AMJ197"/>
    </row>
    <row r="198" spans="1:1024" x14ac:dyDescent="0.2">
      <c r="A198" s="97">
        <v>41365</v>
      </c>
      <c r="B198" s="212">
        <v>16173.95</v>
      </c>
      <c r="C198" s="212">
        <v>43502.22</v>
      </c>
      <c r="D198" s="94">
        <f t="shared" si="16"/>
        <v>-8.6202733717091196E-3</v>
      </c>
      <c r="E198" s="94">
        <f t="shared" si="17"/>
        <v>4.4004305957951573E-2</v>
      </c>
      <c r="G198" s="98">
        <f t="shared" si="12"/>
        <v>16881.653333333332</v>
      </c>
      <c r="H198" s="98">
        <f t="shared" si="13"/>
        <v>43919.842500000006</v>
      </c>
      <c r="J198" s="98">
        <f t="shared" si="14"/>
        <v>16873.748333333333</v>
      </c>
      <c r="K198" s="98">
        <f t="shared" si="15"/>
        <v>43919.570416666662</v>
      </c>
      <c r="ALO198"/>
      <c r="ALP198"/>
      <c r="ALQ198"/>
      <c r="ALR198"/>
      <c r="ALS198"/>
      <c r="ALT198"/>
      <c r="ALU198"/>
      <c r="ALV198"/>
      <c r="ALW198"/>
      <c r="ALX198"/>
      <c r="ALY198"/>
      <c r="ALZ198"/>
      <c r="AMA198"/>
      <c r="AMB198"/>
      <c r="AMC198"/>
      <c r="AMD198"/>
      <c r="AME198"/>
      <c r="AMF198"/>
      <c r="AMG198"/>
      <c r="AMH198"/>
      <c r="AMI198"/>
      <c r="AMJ198"/>
    </row>
    <row r="199" spans="1:1024" x14ac:dyDescent="0.2">
      <c r="A199" s="97">
        <v>41395</v>
      </c>
      <c r="B199" s="212">
        <v>18282.97</v>
      </c>
      <c r="C199" s="212">
        <v>43283.72</v>
      </c>
      <c r="D199" s="94">
        <f t="shared" si="16"/>
        <v>-5.0253177462108445E-3</v>
      </c>
      <c r="E199" s="94">
        <f t="shared" si="17"/>
        <v>4.0455643812061792E-2</v>
      </c>
      <c r="G199" s="98">
        <f t="shared" si="12"/>
        <v>16924.291666666668</v>
      </c>
      <c r="H199" s="98">
        <f t="shared" si="13"/>
        <v>44213.693333333329</v>
      </c>
      <c r="J199" s="98">
        <f t="shared" si="14"/>
        <v>16902.9725</v>
      </c>
      <c r="K199" s="98">
        <f t="shared" si="15"/>
        <v>44066.767916666664</v>
      </c>
      <c r="ALO199"/>
      <c r="ALP199"/>
      <c r="ALQ199"/>
      <c r="ALR199"/>
      <c r="ALS199"/>
      <c r="ALT199"/>
      <c r="ALU199"/>
      <c r="ALV199"/>
      <c r="ALW199"/>
      <c r="ALX199"/>
      <c r="ALY199"/>
      <c r="ALZ199"/>
      <c r="AMA199"/>
      <c r="AMB199"/>
      <c r="AMC199"/>
      <c r="AMD199"/>
      <c r="AME199"/>
      <c r="AMF199"/>
      <c r="AMG199"/>
      <c r="AMH199"/>
      <c r="AMI199"/>
      <c r="AMJ199"/>
    </row>
    <row r="200" spans="1:1024" x14ac:dyDescent="0.2">
      <c r="A200" s="97">
        <v>41426</v>
      </c>
      <c r="B200" s="212">
        <v>18729.949999999997</v>
      </c>
      <c r="C200" s="212">
        <v>49939.459999999992</v>
      </c>
      <c r="D200" s="94">
        <f t="shared" si="16"/>
        <v>-7.6307379471605152E-3</v>
      </c>
      <c r="E200" s="94">
        <f t="shared" si="17"/>
        <v>3.8265051148880236E-2</v>
      </c>
      <c r="G200" s="98">
        <f t="shared" ref="G200:G263" si="18">AVERAGE(B195:B206)</f>
        <v>16909.949166666669</v>
      </c>
      <c r="H200" s="98">
        <f t="shared" ref="H200:H263" si="19">AVERAGE(C195:C206)</f>
        <v>44360.829999999994</v>
      </c>
      <c r="J200" s="98">
        <f t="shared" si="14"/>
        <v>16917.120416666668</v>
      </c>
      <c r="K200" s="98">
        <f t="shared" si="15"/>
        <v>44287.261666666658</v>
      </c>
      <c r="ALO200"/>
      <c r="ALP200"/>
      <c r="ALQ200"/>
      <c r="ALR200"/>
      <c r="ALS200"/>
      <c r="ALT200"/>
      <c r="ALU200"/>
      <c r="ALV200"/>
      <c r="ALW200"/>
      <c r="ALX200"/>
      <c r="ALY200"/>
      <c r="ALZ200"/>
      <c r="AMA200"/>
      <c r="AMB200"/>
      <c r="AMC200"/>
      <c r="AMD200"/>
      <c r="AME200"/>
      <c r="AMF200"/>
      <c r="AMG200"/>
      <c r="AMH200"/>
      <c r="AMI200"/>
      <c r="AMJ200"/>
    </row>
    <row r="201" spans="1:1024" x14ac:dyDescent="0.2">
      <c r="A201" s="97">
        <v>41456</v>
      </c>
      <c r="B201" s="212">
        <v>23379.25</v>
      </c>
      <c r="C201" s="212">
        <v>59171.86</v>
      </c>
      <c r="D201" s="94">
        <f t="shared" si="16"/>
        <v>5.9209924621264065E-3</v>
      </c>
      <c r="E201" s="94">
        <f t="shared" si="17"/>
        <v>3.8584440447784418E-2</v>
      </c>
      <c r="G201" s="98">
        <f t="shared" si="18"/>
        <v>16898.6525</v>
      </c>
      <c r="H201" s="98">
        <f t="shared" si="19"/>
        <v>44419.58833333334</v>
      </c>
      <c r="J201" s="98">
        <f t="shared" ref="J201:J264" si="20">AVERAGE(G200:G201)</f>
        <v>16904.300833333335</v>
      </c>
      <c r="K201" s="98">
        <f t="shared" ref="K201:K264" si="21">AVERAGE(H200:H201)</f>
        <v>44390.209166666667</v>
      </c>
      <c r="ALO201"/>
      <c r="ALP201"/>
      <c r="ALQ201"/>
      <c r="ALR201"/>
      <c r="ALS201"/>
      <c r="ALT201"/>
      <c r="ALU201"/>
      <c r="ALV201"/>
      <c r="ALW201"/>
      <c r="ALX201"/>
      <c r="ALY201"/>
      <c r="ALZ201"/>
      <c r="AMA201"/>
      <c r="AMB201"/>
      <c r="AMC201"/>
      <c r="AMD201"/>
      <c r="AME201"/>
      <c r="AMF201"/>
      <c r="AMG201"/>
      <c r="AMH201"/>
      <c r="AMI201"/>
      <c r="AMJ201"/>
    </row>
    <row r="202" spans="1:1024" x14ac:dyDescent="0.2">
      <c r="A202" s="97">
        <v>41487</v>
      </c>
      <c r="B202" s="212">
        <v>24468.579999999998</v>
      </c>
      <c r="C202" s="212">
        <v>65058.479999999996</v>
      </c>
      <c r="D202" s="94">
        <f t="shared" si="16"/>
        <v>1.2701650974231704E-3</v>
      </c>
      <c r="E202" s="94">
        <f t="shared" si="17"/>
        <v>1.1879183819326178E-2</v>
      </c>
      <c r="G202" s="98">
        <f t="shared" si="18"/>
        <v>16918.415833333333</v>
      </c>
      <c r="H202" s="98">
        <f t="shared" si="19"/>
        <v>44842.065000000002</v>
      </c>
      <c r="J202" s="98">
        <f t="shared" si="20"/>
        <v>16908.534166666665</v>
      </c>
      <c r="K202" s="98">
        <f t="shared" si="21"/>
        <v>44630.826666666675</v>
      </c>
      <c r="ALO202"/>
      <c r="ALP202"/>
      <c r="ALQ202"/>
      <c r="ALR202"/>
      <c r="ALS202"/>
      <c r="ALT202"/>
      <c r="ALU202"/>
      <c r="ALV202"/>
      <c r="ALW202"/>
      <c r="ALX202"/>
      <c r="ALY202"/>
      <c r="ALZ202"/>
      <c r="AMA202"/>
      <c r="AMB202"/>
      <c r="AMC202"/>
      <c r="AMD202"/>
      <c r="AME202"/>
      <c r="AMF202"/>
      <c r="AMG202"/>
      <c r="AMH202"/>
      <c r="AMI202"/>
      <c r="AMJ202"/>
    </row>
    <row r="203" spans="1:1024" x14ac:dyDescent="0.2">
      <c r="A203" s="97">
        <v>41518</v>
      </c>
      <c r="B203" s="212">
        <v>18774.04</v>
      </c>
      <c r="C203" s="212">
        <v>45687.210000000006</v>
      </c>
      <c r="D203" s="94">
        <f t="shared" si="16"/>
        <v>8.1409372505945043E-3</v>
      </c>
      <c r="E203" s="94">
        <f t="shared" si="17"/>
        <v>-1.8684726755333503E-2</v>
      </c>
      <c r="G203" s="98">
        <f t="shared" si="18"/>
        <v>16920.294999999998</v>
      </c>
      <c r="H203" s="98">
        <f t="shared" si="19"/>
        <v>44733.895833333336</v>
      </c>
      <c r="J203" s="98">
        <f t="shared" si="20"/>
        <v>16919.355416666665</v>
      </c>
      <c r="K203" s="98">
        <f t="shared" si="21"/>
        <v>44787.980416666673</v>
      </c>
      <c r="ALO203"/>
      <c r="ALP203"/>
      <c r="ALQ203"/>
      <c r="ALR203"/>
      <c r="ALS203"/>
      <c r="ALT203"/>
      <c r="ALU203"/>
      <c r="ALV203"/>
      <c r="ALW203"/>
      <c r="ALX203"/>
      <c r="ALY203"/>
      <c r="ALZ203"/>
      <c r="AMA203"/>
      <c r="AMB203"/>
      <c r="AMC203"/>
      <c r="AMD203"/>
      <c r="AME203"/>
      <c r="AMF203"/>
      <c r="AMG203"/>
      <c r="AMH203"/>
      <c r="AMI203"/>
      <c r="AMJ203"/>
    </row>
    <row r="204" spans="1:1024" x14ac:dyDescent="0.2">
      <c r="A204" s="97">
        <v>41548</v>
      </c>
      <c r="B204" s="212">
        <v>17404.75</v>
      </c>
      <c r="C204" s="212">
        <v>39121.75</v>
      </c>
      <c r="D204" s="94">
        <f t="shared" si="16"/>
        <v>1.7639645650687097E-2</v>
      </c>
      <c r="E204" s="94">
        <f t="shared" si="17"/>
        <v>-1.140440199048387E-2</v>
      </c>
      <c r="G204" s="98">
        <f t="shared" si="18"/>
        <v>16981.3125</v>
      </c>
      <c r="H204" s="98">
        <f t="shared" si="19"/>
        <v>44916.294999999991</v>
      </c>
      <c r="J204" s="98">
        <f t="shared" si="20"/>
        <v>16950.803749999999</v>
      </c>
      <c r="K204" s="98">
        <f t="shared" si="21"/>
        <v>44825.095416666663</v>
      </c>
      <c r="ALO204"/>
      <c r="ALP204"/>
      <c r="ALQ204"/>
      <c r="ALR204"/>
      <c r="ALS204"/>
      <c r="ALT204"/>
      <c r="ALU204"/>
      <c r="ALV204"/>
      <c r="ALW204"/>
      <c r="ALX204"/>
      <c r="ALY204"/>
      <c r="ALZ204"/>
      <c r="AMA204"/>
      <c r="AMB204"/>
      <c r="AMC204"/>
      <c r="AMD204"/>
      <c r="AME204"/>
      <c r="AMF204"/>
      <c r="AMG204"/>
      <c r="AMH204"/>
      <c r="AMI204"/>
      <c r="AMJ204"/>
    </row>
    <row r="205" spans="1:1024" x14ac:dyDescent="0.2">
      <c r="A205" s="97">
        <v>41579</v>
      </c>
      <c r="B205" s="212">
        <v>13265.7</v>
      </c>
      <c r="C205" s="212">
        <v>39787.14</v>
      </c>
      <c r="D205" s="94">
        <f t="shared" si="16"/>
        <v>1.8293873664822824E-2</v>
      </c>
      <c r="E205" s="94">
        <f t="shared" si="17"/>
        <v>4.2795766704610827E-3</v>
      </c>
      <c r="G205" s="98">
        <f t="shared" si="18"/>
        <v>16976.803333333333</v>
      </c>
      <c r="H205" s="98">
        <f t="shared" si="19"/>
        <v>44806.397499999999</v>
      </c>
      <c r="J205" s="98">
        <f t="shared" si="20"/>
        <v>16979.057916666665</v>
      </c>
      <c r="K205" s="98">
        <f t="shared" si="21"/>
        <v>44861.346249999995</v>
      </c>
      <c r="ALO205"/>
      <c r="ALP205"/>
      <c r="ALQ205"/>
      <c r="ALR205"/>
      <c r="ALS205"/>
      <c r="ALT205"/>
      <c r="ALU205"/>
      <c r="ALV205"/>
      <c r="ALW205"/>
      <c r="ALX205"/>
      <c r="ALY205"/>
      <c r="ALZ205"/>
      <c r="AMA205"/>
      <c r="AMB205"/>
      <c r="AMC205"/>
      <c r="AMD205"/>
      <c r="AME205"/>
      <c r="AMF205"/>
      <c r="AMG205"/>
      <c r="AMH205"/>
      <c r="AMI205"/>
      <c r="AMJ205"/>
    </row>
    <row r="206" spans="1:1024" x14ac:dyDescent="0.2">
      <c r="A206" s="97">
        <v>41609</v>
      </c>
      <c r="B206" s="212">
        <v>12991.6</v>
      </c>
      <c r="C206" s="212">
        <v>35268.439999999995</v>
      </c>
      <c r="D206" s="94">
        <f t="shared" si="16"/>
        <v>1.4764921230085992E-2</v>
      </c>
      <c r="E206" s="94">
        <f t="shared" si="17"/>
        <v>-3.4075039196002077E-3</v>
      </c>
      <c r="G206" s="98">
        <f t="shared" si="18"/>
        <v>17048.0975</v>
      </c>
      <c r="H206" s="98">
        <f t="shared" si="19"/>
        <v>44892.791666666664</v>
      </c>
      <c r="J206" s="98">
        <f t="shared" si="20"/>
        <v>17012.450416666667</v>
      </c>
      <c r="K206" s="98">
        <f t="shared" si="21"/>
        <v>44849.594583333332</v>
      </c>
      <c r="ALO206"/>
      <c r="ALP206"/>
      <c r="ALQ206"/>
      <c r="ALR206"/>
      <c r="ALS206"/>
      <c r="ALT206"/>
      <c r="ALU206"/>
      <c r="ALV206"/>
      <c r="ALW206"/>
      <c r="ALX206"/>
      <c r="ALY206"/>
      <c r="ALZ206"/>
      <c r="AMA206"/>
      <c r="AMB206"/>
      <c r="AMC206"/>
      <c r="AMD206"/>
      <c r="AME206"/>
      <c r="AMF206"/>
      <c r="AMG206"/>
      <c r="AMH206"/>
      <c r="AMI206"/>
      <c r="AMJ206"/>
    </row>
    <row r="207" spans="1:1024" x14ac:dyDescent="0.2">
      <c r="A207" s="97">
        <v>41640</v>
      </c>
      <c r="B207" s="212">
        <v>12370.020000000002</v>
      </c>
      <c r="C207" s="212">
        <v>38352.449999999997</v>
      </c>
      <c r="D207" s="94">
        <f t="shared" ref="D207:D270" si="22">(SUM(B207:B218)/SUM(B195:B206))-1</f>
        <v>1.8217381788896425E-2</v>
      </c>
      <c r="E207" s="94">
        <f t="shared" ref="E207:E270" si="23">(SUM(C207:C218)/SUM(C195:C206))-1</f>
        <v>-6.0293243686678766E-3</v>
      </c>
      <c r="G207" s="98">
        <f t="shared" si="18"/>
        <v>17007.555833333336</v>
      </c>
      <c r="H207" s="98">
        <f t="shared" si="19"/>
        <v>44362.195833333331</v>
      </c>
      <c r="J207" s="98">
        <f t="shared" si="20"/>
        <v>17027.826666666668</v>
      </c>
      <c r="K207" s="98">
        <f t="shared" si="21"/>
        <v>44627.493749999994</v>
      </c>
      <c r="ALO207"/>
      <c r="ALP207"/>
      <c r="ALQ207"/>
      <c r="ALR207"/>
      <c r="ALS207"/>
      <c r="ALT207"/>
      <c r="ALU207"/>
      <c r="ALV207"/>
      <c r="ALW207"/>
      <c r="ALX207"/>
      <c r="ALY207"/>
      <c r="ALZ207"/>
      <c r="AMA207"/>
      <c r="AMB207"/>
      <c r="AMC207"/>
      <c r="AMD207"/>
      <c r="AME207"/>
      <c r="AMF207"/>
      <c r="AMG207"/>
      <c r="AMH207"/>
      <c r="AMI207"/>
      <c r="AMJ207"/>
    </row>
    <row r="208" spans="1:1024" x14ac:dyDescent="0.2">
      <c r="A208" s="97">
        <v>41671</v>
      </c>
      <c r="B208" s="212">
        <v>12576.649999999998</v>
      </c>
      <c r="C208" s="212">
        <v>38442.289999999994</v>
      </c>
      <c r="D208" s="94">
        <f t="shared" si="22"/>
        <v>2.1225311702614436E-2</v>
      </c>
      <c r="E208" s="94">
        <f t="shared" si="23"/>
        <v>-2.0779308588071421E-3</v>
      </c>
      <c r="G208" s="98">
        <f t="shared" si="18"/>
        <v>17010.8325</v>
      </c>
      <c r="H208" s="98">
        <f t="shared" si="19"/>
        <v>43340.789166666662</v>
      </c>
      <c r="J208" s="98">
        <f t="shared" si="20"/>
        <v>17009.194166666668</v>
      </c>
      <c r="K208" s="98">
        <f t="shared" si="21"/>
        <v>43851.492499999993</v>
      </c>
      <c r="ALO208"/>
      <c r="ALP208"/>
      <c r="ALQ208"/>
      <c r="ALR208"/>
      <c r="ALS208"/>
      <c r="ALT208"/>
      <c r="ALU208"/>
      <c r="ALV208"/>
      <c r="ALW208"/>
      <c r="ALX208"/>
      <c r="ALY208"/>
      <c r="ALZ208"/>
      <c r="AMA208"/>
      <c r="AMB208"/>
      <c r="AMC208"/>
      <c r="AMD208"/>
      <c r="AME208"/>
      <c r="AMF208"/>
      <c r="AMG208"/>
      <c r="AMH208"/>
      <c r="AMI208"/>
      <c r="AMJ208"/>
    </row>
    <row r="209" spans="1:1024" x14ac:dyDescent="0.2">
      <c r="A209" s="97">
        <v>41699</v>
      </c>
      <c r="B209" s="212">
        <v>14626.08</v>
      </c>
      <c r="C209" s="212">
        <v>39191.729999999996</v>
      </c>
      <c r="D209" s="94">
        <f t="shared" si="22"/>
        <v>1.8631472538874094E-2</v>
      </c>
      <c r="E209" s="94">
        <f t="shared" si="23"/>
        <v>-1.2272944313930889E-2</v>
      </c>
      <c r="G209" s="98">
        <f t="shared" si="18"/>
        <v>17163.350833333334</v>
      </c>
      <c r="H209" s="98">
        <f t="shared" si="19"/>
        <v>43418.424999999996</v>
      </c>
      <c r="J209" s="98">
        <f t="shared" si="20"/>
        <v>17087.091666666667</v>
      </c>
      <c r="K209" s="98">
        <f t="shared" si="21"/>
        <v>43379.607083333329</v>
      </c>
      <c r="ALO209"/>
      <c r="ALP209"/>
      <c r="ALQ209"/>
      <c r="ALR209"/>
      <c r="ALS209"/>
      <c r="ALT209"/>
      <c r="ALU209"/>
      <c r="ALV209"/>
      <c r="ALW209"/>
      <c r="ALX209"/>
      <c r="ALY209"/>
      <c r="ALZ209"/>
      <c r="AMA209"/>
      <c r="AMB209"/>
      <c r="AMC209"/>
      <c r="AMD209"/>
      <c r="AME209"/>
      <c r="AMF209"/>
      <c r="AMG209"/>
      <c r="AMH209"/>
      <c r="AMI209"/>
      <c r="AMJ209"/>
    </row>
    <row r="210" spans="1:1024" x14ac:dyDescent="0.2">
      <c r="A210" s="97">
        <v>41730</v>
      </c>
      <c r="B210" s="212">
        <v>16906.16</v>
      </c>
      <c r="C210" s="212">
        <v>45691.01</v>
      </c>
      <c r="D210" s="94">
        <f t="shared" si="22"/>
        <v>1.9854411521785131E-2</v>
      </c>
      <c r="E210" s="94">
        <f t="shared" si="23"/>
        <v>4.5283521490742107E-3</v>
      </c>
      <c r="G210" s="98">
        <f t="shared" si="18"/>
        <v>17190.484166666665</v>
      </c>
      <c r="H210" s="98">
        <f t="shared" si="19"/>
        <v>44107.800833333335</v>
      </c>
      <c r="J210" s="98">
        <f t="shared" si="20"/>
        <v>17176.9175</v>
      </c>
      <c r="K210" s="98">
        <f t="shared" si="21"/>
        <v>43763.112916666665</v>
      </c>
      <c r="ALO210"/>
      <c r="ALP210"/>
      <c r="ALQ210"/>
      <c r="ALR210"/>
      <c r="ALS210"/>
      <c r="ALT210"/>
      <c r="ALU210"/>
      <c r="ALV210"/>
      <c r="ALW210"/>
      <c r="ALX210"/>
      <c r="ALY210"/>
      <c r="ALZ210"/>
      <c r="AMA210"/>
      <c r="AMB210"/>
      <c r="AMC210"/>
      <c r="AMD210"/>
      <c r="AME210"/>
      <c r="AMF210"/>
      <c r="AMG210"/>
      <c r="AMH210"/>
      <c r="AMI210"/>
      <c r="AMJ210"/>
    </row>
    <row r="211" spans="1:1024" x14ac:dyDescent="0.2">
      <c r="A211" s="97">
        <v>41760</v>
      </c>
      <c r="B211" s="212">
        <v>18228.86</v>
      </c>
      <c r="C211" s="212">
        <v>41964.95</v>
      </c>
      <c r="D211" s="94">
        <f t="shared" si="22"/>
        <v>1.4574207186085708E-2</v>
      </c>
      <c r="E211" s="94">
        <f t="shared" si="23"/>
        <v>2.6267564291906353E-3</v>
      </c>
      <c r="G211" s="98">
        <f t="shared" si="18"/>
        <v>17174.177500000002</v>
      </c>
      <c r="H211" s="98">
        <f t="shared" si="19"/>
        <v>44063.034999999996</v>
      </c>
      <c r="J211" s="98">
        <f t="shared" si="20"/>
        <v>17182.330833333333</v>
      </c>
      <c r="K211" s="98">
        <f t="shared" si="21"/>
        <v>44085.417916666665</v>
      </c>
      <c r="ALO211"/>
      <c r="ALP211"/>
      <c r="ALQ211"/>
      <c r="ALR211"/>
      <c r="ALS211"/>
      <c r="ALT211"/>
      <c r="ALU211"/>
      <c r="ALV211"/>
      <c r="ALW211"/>
      <c r="ALX211"/>
      <c r="ALY211"/>
      <c r="ALZ211"/>
      <c r="AMA211"/>
      <c r="AMB211"/>
      <c r="AMC211"/>
      <c r="AMD211"/>
      <c r="AME211"/>
      <c r="AMF211"/>
      <c r="AMG211"/>
      <c r="AMH211"/>
      <c r="AMI211"/>
      <c r="AMJ211"/>
    </row>
    <row r="212" spans="1:1024" x14ac:dyDescent="0.2">
      <c r="A212" s="97">
        <v>41791</v>
      </c>
      <c r="B212" s="212">
        <v>19585.48</v>
      </c>
      <c r="C212" s="212">
        <v>50976.19</v>
      </c>
      <c r="D212" s="94">
        <f t="shared" si="22"/>
        <v>1.6618558538994854E-2</v>
      </c>
      <c r="E212" s="94">
        <f t="shared" si="23"/>
        <v>8.7795126428837911E-3</v>
      </c>
      <c r="G212" s="98">
        <f t="shared" si="18"/>
        <v>17218.004166666666</v>
      </c>
      <c r="H212" s="98">
        <f t="shared" si="19"/>
        <v>44093.364166666666</v>
      </c>
      <c r="J212" s="98">
        <f t="shared" si="20"/>
        <v>17196.090833333335</v>
      </c>
      <c r="K212" s="98">
        <f t="shared" si="21"/>
        <v>44078.199583333335</v>
      </c>
      <c r="ALO212"/>
      <c r="ALP212"/>
      <c r="ALQ212"/>
      <c r="ALR212"/>
      <c r="ALS212"/>
      <c r="ALT212"/>
      <c r="ALU212"/>
      <c r="ALV212"/>
      <c r="ALW212"/>
      <c r="ALX212"/>
      <c r="ALY212"/>
      <c r="ALZ212"/>
      <c r="AMA212"/>
      <c r="AMB212"/>
      <c r="AMC212"/>
      <c r="AMD212"/>
      <c r="AME212"/>
      <c r="AMF212"/>
      <c r="AMG212"/>
      <c r="AMH212"/>
      <c r="AMI212"/>
      <c r="AMJ212"/>
    </row>
    <row r="213" spans="1:1024" x14ac:dyDescent="0.2">
      <c r="A213" s="97">
        <v>41821</v>
      </c>
      <c r="B213" s="212">
        <v>22892.75</v>
      </c>
      <c r="C213" s="212">
        <v>52804.71</v>
      </c>
      <c r="D213" s="94">
        <f t="shared" si="22"/>
        <v>1.9405928823827301E-2</v>
      </c>
      <c r="E213" s="94">
        <f t="shared" si="23"/>
        <v>1.3678328090905412E-2</v>
      </c>
      <c r="G213" s="98">
        <f t="shared" si="18"/>
        <v>17257.331666666669</v>
      </c>
      <c r="H213" s="98">
        <f t="shared" si="19"/>
        <v>44327.287499999999</v>
      </c>
      <c r="J213" s="98">
        <f t="shared" si="20"/>
        <v>17237.667916666665</v>
      </c>
      <c r="K213" s="98">
        <f t="shared" si="21"/>
        <v>44210.325833333336</v>
      </c>
      <c r="ALO213"/>
      <c r="ALP213"/>
      <c r="ALQ213"/>
      <c r="ALR213"/>
      <c r="ALS213"/>
      <c r="ALT213"/>
      <c r="ALU213"/>
      <c r="ALV213"/>
      <c r="ALW213"/>
      <c r="ALX213"/>
      <c r="ALY213"/>
      <c r="ALZ213"/>
      <c r="AMA213"/>
      <c r="AMB213"/>
      <c r="AMC213"/>
      <c r="AMD213"/>
      <c r="AME213"/>
      <c r="AMF213"/>
      <c r="AMG213"/>
      <c r="AMH213"/>
      <c r="AMI213"/>
      <c r="AMJ213"/>
    </row>
    <row r="214" spans="1:1024" x14ac:dyDescent="0.2">
      <c r="A214" s="97">
        <v>41852</v>
      </c>
      <c r="B214" s="212">
        <v>24507.900000000005</v>
      </c>
      <c r="C214" s="212">
        <v>52801.599999999999</v>
      </c>
      <c r="D214" s="94">
        <f t="shared" si="22"/>
        <v>3.1278401898528818E-2</v>
      </c>
      <c r="E214" s="94">
        <f t="shared" si="23"/>
        <v>4.7778668906060862E-2</v>
      </c>
      <c r="G214" s="98">
        <f t="shared" si="18"/>
        <v>17233.630833333333</v>
      </c>
      <c r="H214" s="98">
        <f t="shared" si="19"/>
        <v>44291.720833333333</v>
      </c>
      <c r="J214" s="98">
        <f t="shared" si="20"/>
        <v>17245.481250000001</v>
      </c>
      <c r="K214" s="98">
        <f t="shared" si="21"/>
        <v>44309.504166666666</v>
      </c>
      <c r="ALO214"/>
      <c r="ALP214"/>
      <c r="ALQ214"/>
      <c r="ALR214"/>
      <c r="ALS214"/>
      <c r="ALT214"/>
      <c r="ALU214"/>
      <c r="ALV214"/>
      <c r="ALW214"/>
      <c r="ALX214"/>
      <c r="ALY214"/>
      <c r="ALZ214"/>
      <c r="AMA214"/>
      <c r="AMB214"/>
      <c r="AMC214"/>
      <c r="AMD214"/>
      <c r="AME214"/>
      <c r="AMF214"/>
      <c r="AMG214"/>
      <c r="AMH214"/>
      <c r="AMI214"/>
      <c r="AMJ214"/>
    </row>
    <row r="215" spans="1:1024" x14ac:dyDescent="0.2">
      <c r="A215" s="97">
        <v>41883</v>
      </c>
      <c r="B215" s="212">
        <v>20604.260000000006</v>
      </c>
      <c r="C215" s="212">
        <v>46618.84</v>
      </c>
      <c r="D215" s="94">
        <f t="shared" si="22"/>
        <v>3.5785138675605621E-2</v>
      </c>
      <c r="E215" s="94">
        <f t="shared" si="23"/>
        <v>0.1028060998812379</v>
      </c>
      <c r="G215" s="98">
        <f t="shared" si="18"/>
        <v>17256.237499999999</v>
      </c>
      <c r="H215" s="98">
        <f t="shared" si="19"/>
        <v>44936.466666666674</v>
      </c>
      <c r="J215" s="98">
        <f t="shared" si="20"/>
        <v>17244.934166666666</v>
      </c>
      <c r="K215" s="98">
        <f t="shared" si="21"/>
        <v>44614.09375</v>
      </c>
      <c r="ALO215"/>
      <c r="ALP215"/>
      <c r="ALQ215"/>
      <c r="ALR215"/>
      <c r="ALS215"/>
      <c r="ALT215"/>
      <c r="ALU215"/>
      <c r="ALV215"/>
      <c r="ALW215"/>
      <c r="ALX215"/>
      <c r="ALY215"/>
      <c r="ALZ215"/>
      <c r="AMA215"/>
      <c r="AMB215"/>
      <c r="AMC215"/>
      <c r="AMD215"/>
      <c r="AME215"/>
      <c r="AMF215"/>
      <c r="AMG215"/>
      <c r="AMH215"/>
      <c r="AMI215"/>
      <c r="AMJ215"/>
    </row>
    <row r="216" spans="1:1024" x14ac:dyDescent="0.2">
      <c r="A216" s="97">
        <v>41913</v>
      </c>
      <c r="B216" s="212">
        <v>17730.350000000006</v>
      </c>
      <c r="C216" s="212">
        <v>47394.26</v>
      </c>
      <c r="D216" s="94">
        <f t="shared" si="22"/>
        <v>2.4981621450084868E-2</v>
      </c>
      <c r="E216" s="94">
        <f t="shared" si="23"/>
        <v>0.11174597343562476</v>
      </c>
      <c r="G216" s="98">
        <f t="shared" si="18"/>
        <v>17228.80166666667</v>
      </c>
      <c r="H216" s="98">
        <f t="shared" si="19"/>
        <v>45034.279166666667</v>
      </c>
      <c r="J216" s="98">
        <f t="shared" si="20"/>
        <v>17242.519583333335</v>
      </c>
      <c r="K216" s="98">
        <f t="shared" si="21"/>
        <v>44985.372916666674</v>
      </c>
      <c r="ALO216"/>
      <c r="ALP216"/>
      <c r="ALQ216"/>
      <c r="ALR216"/>
      <c r="ALS216"/>
      <c r="ALT216"/>
      <c r="ALU216"/>
      <c r="ALV216"/>
      <c r="ALW216"/>
      <c r="ALX216"/>
      <c r="ALY216"/>
      <c r="ALZ216"/>
      <c r="AMA216"/>
      <c r="AMB216"/>
      <c r="AMC216"/>
      <c r="AMD216"/>
      <c r="AME216"/>
      <c r="AMF216"/>
      <c r="AMG216"/>
      <c r="AMH216"/>
      <c r="AMI216"/>
      <c r="AMJ216"/>
    </row>
    <row r="217" spans="1:1024" x14ac:dyDescent="0.2">
      <c r="A217" s="97">
        <v>41944</v>
      </c>
      <c r="B217" s="212">
        <v>13070.020000000002</v>
      </c>
      <c r="C217" s="212">
        <v>39249.949999999997</v>
      </c>
      <c r="D217" s="94">
        <f t="shared" si="22"/>
        <v>2.6157737170579232E-2</v>
      </c>
      <c r="E217" s="94">
        <f t="shared" si="23"/>
        <v>8.4978184414506774E-2</v>
      </c>
      <c r="G217" s="98">
        <f t="shared" si="18"/>
        <v>17258.933333333338</v>
      </c>
      <c r="H217" s="98">
        <f t="shared" si="19"/>
        <v>45199.775833333326</v>
      </c>
      <c r="J217" s="98">
        <f t="shared" si="20"/>
        <v>17243.867500000004</v>
      </c>
      <c r="K217" s="98">
        <f t="shared" si="21"/>
        <v>45117.027499999997</v>
      </c>
      <c r="ALO217"/>
      <c r="ALP217"/>
      <c r="ALQ217"/>
      <c r="ALR217"/>
      <c r="ALS217"/>
      <c r="ALT217"/>
      <c r="ALU217"/>
      <c r="ALV217"/>
      <c r="ALW217"/>
      <c r="ALX217"/>
      <c r="ALY217"/>
      <c r="ALZ217"/>
      <c r="AMA217"/>
      <c r="AMB217"/>
      <c r="AMC217"/>
      <c r="AMD217"/>
      <c r="AME217"/>
      <c r="AMF217"/>
      <c r="AMG217"/>
      <c r="AMH217"/>
      <c r="AMI217"/>
      <c r="AMJ217"/>
    </row>
    <row r="218" spans="1:1024" x14ac:dyDescent="0.2">
      <c r="A218" s="97">
        <v>41974</v>
      </c>
      <c r="B218" s="212">
        <v>13517.52</v>
      </c>
      <c r="C218" s="212">
        <v>35632.39</v>
      </c>
      <c r="D218" s="94">
        <f t="shared" si="22"/>
        <v>3.039631252598074E-2</v>
      </c>
      <c r="E218" s="94">
        <f t="shared" si="23"/>
        <v>8.1313963053158078E-2</v>
      </c>
      <c r="G218" s="98">
        <f t="shared" si="18"/>
        <v>17378.931666666667</v>
      </c>
      <c r="H218" s="98">
        <f t="shared" si="19"/>
        <v>45506.85</v>
      </c>
      <c r="J218" s="98">
        <f t="shared" si="20"/>
        <v>17318.932500000003</v>
      </c>
      <c r="K218" s="98">
        <f t="shared" si="21"/>
        <v>45353.312916666662</v>
      </c>
      <c r="ALO218"/>
      <c r="ALP218"/>
      <c r="ALQ218"/>
      <c r="ALR218"/>
      <c r="ALS218"/>
      <c r="ALT218"/>
      <c r="ALU218"/>
      <c r="ALV218"/>
      <c r="ALW218"/>
      <c r="ALX218"/>
      <c r="ALY218"/>
      <c r="ALZ218"/>
      <c r="AMA218"/>
      <c r="AMB218"/>
      <c r="AMC218"/>
      <c r="AMD218"/>
      <c r="AME218"/>
      <c r="AMF218"/>
      <c r="AMG218"/>
      <c r="AMH218"/>
      <c r="AMI218"/>
      <c r="AMJ218"/>
    </row>
    <row r="219" spans="1:1024" x14ac:dyDescent="0.2">
      <c r="A219" s="97">
        <v>42005</v>
      </c>
      <c r="B219" s="212">
        <v>12841.95</v>
      </c>
      <c r="C219" s="212">
        <v>41159.53</v>
      </c>
      <c r="D219" s="94">
        <f t="shared" si="22"/>
        <v>2.9723295939497518E-2</v>
      </c>
      <c r="E219" s="94">
        <f t="shared" si="23"/>
        <v>9.344163030427266E-2</v>
      </c>
      <c r="G219" s="98">
        <f t="shared" si="18"/>
        <v>17539.525000000001</v>
      </c>
      <c r="H219" s="98">
        <f t="shared" si="19"/>
        <v>46481.762500000004</v>
      </c>
      <c r="J219" s="98">
        <f t="shared" si="20"/>
        <v>17459.228333333333</v>
      </c>
      <c r="K219" s="98">
        <f t="shared" si="21"/>
        <v>45994.306250000001</v>
      </c>
      <c r="ALO219"/>
      <c r="ALP219"/>
      <c r="ALQ219"/>
      <c r="ALR219"/>
      <c r="ALS219"/>
      <c r="ALT219"/>
      <c r="ALU219"/>
      <c r="ALV219"/>
      <c r="ALW219"/>
      <c r="ALX219"/>
      <c r="ALY219"/>
      <c r="ALZ219"/>
      <c r="AMA219"/>
      <c r="AMB219"/>
      <c r="AMC219"/>
      <c r="AMD219"/>
      <c r="AME219"/>
      <c r="AMF219"/>
      <c r="AMG219"/>
      <c r="AMH219"/>
      <c r="AMI219"/>
      <c r="AMJ219"/>
    </row>
    <row r="220" spans="1:1024" x14ac:dyDescent="0.2">
      <c r="A220" s="97">
        <v>42036</v>
      </c>
      <c r="B220" s="212">
        <v>12292.240000000002</v>
      </c>
      <c r="C220" s="212">
        <v>38015.49</v>
      </c>
      <c r="D220" s="94">
        <f t="shared" si="22"/>
        <v>2.6269221419804145E-2</v>
      </c>
      <c r="E220" s="94">
        <f t="shared" si="23"/>
        <v>8.5751788143288987E-2</v>
      </c>
      <c r="G220" s="98">
        <f t="shared" si="18"/>
        <v>17619.567500000001</v>
      </c>
      <c r="H220" s="98">
        <f t="shared" si="19"/>
        <v>47796.486666666671</v>
      </c>
      <c r="J220" s="98">
        <f t="shared" si="20"/>
        <v>17579.546249999999</v>
      </c>
      <c r="K220" s="98">
        <f t="shared" si="21"/>
        <v>47139.124583333338</v>
      </c>
      <c r="ALO220"/>
      <c r="ALP220"/>
      <c r="ALQ220"/>
      <c r="ALR220"/>
      <c r="ALS220"/>
      <c r="ALT220"/>
      <c r="ALU220"/>
      <c r="ALV220"/>
      <c r="ALW220"/>
      <c r="ALX220"/>
      <c r="ALY220"/>
      <c r="ALZ220"/>
      <c r="AMA220"/>
      <c r="AMB220"/>
      <c r="AMC220"/>
      <c r="AMD220"/>
      <c r="AME220"/>
      <c r="AMF220"/>
      <c r="AMG220"/>
      <c r="AMH220"/>
      <c r="AMI220"/>
      <c r="AMJ220"/>
    </row>
    <row r="221" spans="1:1024" x14ac:dyDescent="0.2">
      <c r="A221" s="97">
        <v>42064</v>
      </c>
      <c r="B221" s="212">
        <v>14897.360000000002</v>
      </c>
      <c r="C221" s="212">
        <v>46928.68</v>
      </c>
      <c r="D221" s="94">
        <f t="shared" si="22"/>
        <v>3.4432771155739506E-2</v>
      </c>
      <c r="E221" s="94">
        <f t="shared" si="23"/>
        <v>8.3900123170122187E-2</v>
      </c>
      <c r="G221" s="98">
        <f t="shared" si="18"/>
        <v>17592.119166666667</v>
      </c>
      <c r="H221" s="98">
        <f t="shared" si="19"/>
        <v>48270.259166666663</v>
      </c>
      <c r="J221" s="98">
        <f t="shared" si="20"/>
        <v>17605.843333333334</v>
      </c>
      <c r="K221" s="98">
        <f t="shared" si="21"/>
        <v>48033.372916666667</v>
      </c>
      <c r="ALO221"/>
      <c r="ALP221"/>
      <c r="ALQ221"/>
      <c r="ALR221"/>
      <c r="ALS221"/>
      <c r="ALT221"/>
      <c r="ALU221"/>
      <c r="ALV221"/>
      <c r="ALW221"/>
      <c r="ALX221"/>
      <c r="ALY221"/>
      <c r="ALZ221"/>
      <c r="AMA221"/>
      <c r="AMB221"/>
      <c r="AMC221"/>
      <c r="AMD221"/>
      <c r="AME221"/>
      <c r="AMF221"/>
      <c r="AMG221"/>
      <c r="AMH221"/>
      <c r="AMI221"/>
      <c r="AMJ221"/>
    </row>
    <row r="222" spans="1:1024" x14ac:dyDescent="0.2">
      <c r="A222" s="97">
        <v>42095</v>
      </c>
      <c r="B222" s="212">
        <v>16576.929999999997</v>
      </c>
      <c r="C222" s="212">
        <v>46864.76</v>
      </c>
      <c r="D222" s="94">
        <f t="shared" si="22"/>
        <v>3.635690186422913E-2</v>
      </c>
      <c r="E222" s="94">
        <f t="shared" si="23"/>
        <v>6.4138906485749159E-2</v>
      </c>
      <c r="G222" s="98">
        <f t="shared" si="18"/>
        <v>17640.148333333334</v>
      </c>
      <c r="H222" s="98">
        <f t="shared" si="19"/>
        <v>47856.001666666671</v>
      </c>
      <c r="J222" s="98">
        <f t="shared" si="20"/>
        <v>17616.133750000001</v>
      </c>
      <c r="K222" s="98">
        <f t="shared" si="21"/>
        <v>48063.130416666667</v>
      </c>
      <c r="ALO222"/>
      <c r="ALP222"/>
      <c r="ALQ222"/>
      <c r="ALR222"/>
      <c r="ALS222"/>
      <c r="ALT222"/>
      <c r="ALU222"/>
      <c r="ALV222"/>
      <c r="ALW222"/>
      <c r="ALX222"/>
      <c r="ALY222"/>
      <c r="ALZ222"/>
      <c r="AMA222"/>
      <c r="AMB222"/>
      <c r="AMC222"/>
      <c r="AMD222"/>
      <c r="AME222"/>
      <c r="AMF222"/>
      <c r="AMG222"/>
      <c r="AMH222"/>
      <c r="AMI222"/>
      <c r="AMJ222"/>
    </row>
    <row r="223" spans="1:1024" x14ac:dyDescent="0.2">
      <c r="A223" s="97">
        <v>42125</v>
      </c>
      <c r="B223" s="212">
        <v>18590.439999999999</v>
      </c>
      <c r="C223" s="212">
        <v>43950.91</v>
      </c>
      <c r="D223" s="94">
        <f t="shared" si="22"/>
        <v>4.0406224809018676E-2</v>
      </c>
      <c r="E223" s="94">
        <f t="shared" si="23"/>
        <v>5.1823763509038168E-2</v>
      </c>
      <c r="G223" s="98">
        <f t="shared" si="18"/>
        <v>17696.209166666667</v>
      </c>
      <c r="H223" s="98">
        <f t="shared" si="19"/>
        <v>47645.975000000006</v>
      </c>
      <c r="J223" s="98">
        <f t="shared" si="20"/>
        <v>17668.178749999999</v>
      </c>
      <c r="K223" s="98">
        <f t="shared" si="21"/>
        <v>47750.988333333342</v>
      </c>
      <c r="ALO223"/>
      <c r="ALP223"/>
      <c r="ALQ223"/>
      <c r="ALR223"/>
      <c r="ALS223"/>
      <c r="ALT223"/>
      <c r="ALU223"/>
      <c r="ALV223"/>
      <c r="ALW223"/>
      <c r="ALX223"/>
      <c r="ALY223"/>
      <c r="ALZ223"/>
      <c r="AMA223"/>
      <c r="AMB223"/>
      <c r="AMC223"/>
      <c r="AMD223"/>
      <c r="AME223"/>
      <c r="AMF223"/>
      <c r="AMG223"/>
      <c r="AMH223"/>
      <c r="AMI223"/>
      <c r="AMJ223"/>
    </row>
    <row r="224" spans="1:1024" x14ac:dyDescent="0.2">
      <c r="A224" s="97">
        <v>42156</v>
      </c>
      <c r="B224" s="212">
        <v>21025.46</v>
      </c>
      <c r="C224" s="212">
        <v>54661.08</v>
      </c>
      <c r="D224" s="94">
        <f t="shared" si="22"/>
        <v>4.399987059841437E-2</v>
      </c>
      <c r="E224" s="94">
        <f t="shared" si="23"/>
        <v>6.1100579573302172E-2</v>
      </c>
      <c r="G224" s="98">
        <f t="shared" si="18"/>
        <v>17729.78</v>
      </c>
      <c r="H224" s="98">
        <f t="shared" si="19"/>
        <v>48213.52</v>
      </c>
      <c r="J224" s="98">
        <f t="shared" si="20"/>
        <v>17712.994583333333</v>
      </c>
      <c r="K224" s="98">
        <f t="shared" si="21"/>
        <v>47929.747499999998</v>
      </c>
      <c r="ALO224"/>
      <c r="ALP224"/>
      <c r="ALQ224"/>
      <c r="ALR224"/>
      <c r="ALS224"/>
      <c r="ALT224"/>
      <c r="ALU224"/>
      <c r="ALV224"/>
      <c r="ALW224"/>
      <c r="ALX224"/>
      <c r="ALY224"/>
      <c r="ALZ224"/>
      <c r="AMA224"/>
      <c r="AMB224"/>
      <c r="AMC224"/>
      <c r="AMD224"/>
      <c r="AME224"/>
      <c r="AMF224"/>
      <c r="AMG224"/>
      <c r="AMH224"/>
      <c r="AMI224"/>
      <c r="AMJ224"/>
    </row>
    <row r="225" spans="1:1024" x14ac:dyDescent="0.2">
      <c r="A225" s="97">
        <v>42186</v>
      </c>
      <c r="B225" s="212">
        <v>24819.870000000006</v>
      </c>
      <c r="C225" s="212">
        <v>64503.659999999989</v>
      </c>
      <c r="D225" s="94">
        <f t="shared" si="22"/>
        <v>3.918940548608707E-2</v>
      </c>
      <c r="E225" s="94">
        <f t="shared" si="23"/>
        <v>5.6027206160537579E-2</v>
      </c>
      <c r="G225" s="98">
        <f t="shared" si="18"/>
        <v>17710.668333333331</v>
      </c>
      <c r="H225" s="98">
        <f t="shared" si="19"/>
        <v>48128.431666666664</v>
      </c>
      <c r="J225" s="98">
        <f t="shared" si="20"/>
        <v>17720.224166666667</v>
      </c>
      <c r="K225" s="98">
        <f t="shared" si="21"/>
        <v>48170.97583333333</v>
      </c>
      <c r="ALO225"/>
      <c r="ALP225"/>
      <c r="ALQ225"/>
      <c r="ALR225"/>
      <c r="ALS225"/>
      <c r="ALT225"/>
      <c r="ALU225"/>
      <c r="ALV225"/>
      <c r="ALW225"/>
      <c r="ALX225"/>
      <c r="ALY225"/>
      <c r="ALZ225"/>
      <c r="AMA225"/>
      <c r="AMB225"/>
      <c r="AMC225"/>
      <c r="AMD225"/>
      <c r="AME225"/>
      <c r="AMF225"/>
      <c r="AMG225"/>
      <c r="AMH225"/>
      <c r="AMI225"/>
      <c r="AMJ225"/>
    </row>
    <row r="226" spans="1:1024" x14ac:dyDescent="0.2">
      <c r="A226" s="97">
        <v>42217</v>
      </c>
      <c r="B226" s="212">
        <v>25468.409999999996</v>
      </c>
      <c r="C226" s="212">
        <v>68578.290000000008</v>
      </c>
      <c r="D226" s="94">
        <f t="shared" si="22"/>
        <v>3.172268538249079E-2</v>
      </c>
      <c r="E226" s="94">
        <f t="shared" si="23"/>
        <v>3.1404216510364291E-2</v>
      </c>
      <c r="G226" s="98">
        <f t="shared" si="18"/>
        <v>17827.032499999998</v>
      </c>
      <c r="H226" s="98">
        <f t="shared" si="19"/>
        <v>48007.801666666666</v>
      </c>
      <c r="J226" s="98">
        <f t="shared" si="20"/>
        <v>17768.850416666664</v>
      </c>
      <c r="K226" s="98">
        <f t="shared" si="21"/>
        <v>48068.116666666669</v>
      </c>
      <c r="ALO226"/>
      <c r="ALP226"/>
      <c r="ALQ226"/>
      <c r="ALR226"/>
      <c r="ALS226"/>
      <c r="ALT226"/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</row>
    <row r="227" spans="1:1024" x14ac:dyDescent="0.2">
      <c r="A227" s="97">
        <v>42248</v>
      </c>
      <c r="B227" s="212">
        <v>20274.879999999997</v>
      </c>
      <c r="C227" s="212">
        <v>52304.11</v>
      </c>
      <c r="D227" s="94">
        <f t="shared" si="22"/>
        <v>3.2687994942743881E-2</v>
      </c>
      <c r="E227" s="94">
        <f t="shared" si="23"/>
        <v>3.8012731200744998E-3</v>
      </c>
      <c r="G227" s="98">
        <f t="shared" si="18"/>
        <v>17883.620833333331</v>
      </c>
      <c r="H227" s="98">
        <f t="shared" si="19"/>
        <v>47818.642499999994</v>
      </c>
      <c r="J227" s="98">
        <f t="shared" si="20"/>
        <v>17855.326666666664</v>
      </c>
      <c r="K227" s="98">
        <f t="shared" si="21"/>
        <v>47913.222083333327</v>
      </c>
      <c r="ALO227"/>
      <c r="ALP227"/>
      <c r="ALQ227"/>
      <c r="ALR227"/>
      <c r="ALS227"/>
      <c r="ALT227"/>
      <c r="ALU227"/>
      <c r="ALV227"/>
      <c r="ALW227"/>
      <c r="ALX227"/>
      <c r="ALY227"/>
      <c r="ALZ227"/>
      <c r="AMA227"/>
      <c r="AMB227"/>
      <c r="AMC227"/>
      <c r="AMD227"/>
      <c r="AME227"/>
      <c r="AMF227"/>
      <c r="AMG227"/>
      <c r="AMH227"/>
      <c r="AMI227"/>
      <c r="AMJ227"/>
    </row>
    <row r="228" spans="1:1024" x14ac:dyDescent="0.2">
      <c r="A228" s="97">
        <v>42278</v>
      </c>
      <c r="B228" s="212">
        <v>18306.699999999997</v>
      </c>
      <c r="C228" s="212">
        <v>42423.17</v>
      </c>
      <c r="D228" s="94">
        <f t="shared" si="22"/>
        <v>4.1402345737861834E-2</v>
      </c>
      <c r="E228" s="94">
        <f t="shared" si="23"/>
        <v>-3.1404603155313904E-3</v>
      </c>
      <c r="G228" s="98">
        <f t="shared" si="18"/>
        <v>17924.952499999996</v>
      </c>
      <c r="H228" s="98">
        <f t="shared" si="19"/>
        <v>47368.125</v>
      </c>
      <c r="J228" s="98">
        <f t="shared" si="20"/>
        <v>17904.286666666663</v>
      </c>
      <c r="K228" s="98">
        <f t="shared" si="21"/>
        <v>47593.383749999994</v>
      </c>
      <c r="ALO228"/>
      <c r="ALP228"/>
      <c r="ALQ228"/>
      <c r="ALR228"/>
      <c r="ALS228"/>
      <c r="ALT228"/>
      <c r="ALU228"/>
      <c r="ALV228"/>
      <c r="ALW228"/>
      <c r="ALX228"/>
      <c r="ALY228"/>
      <c r="ALZ228"/>
      <c r="AMA228"/>
      <c r="AMB228"/>
      <c r="AMC228"/>
      <c r="AMD228"/>
      <c r="AME228"/>
      <c r="AMF228"/>
      <c r="AMG228"/>
      <c r="AMH228"/>
      <c r="AMI228"/>
      <c r="AMJ228"/>
    </row>
    <row r="229" spans="1:1024" x14ac:dyDescent="0.2">
      <c r="A229" s="97">
        <v>42309</v>
      </c>
      <c r="B229" s="212">
        <v>13742.75</v>
      </c>
      <c r="C229" s="212">
        <v>36729.629999999997</v>
      </c>
      <c r="D229" s="94">
        <f t="shared" si="22"/>
        <v>4.005531321590361E-2</v>
      </c>
      <c r="E229" s="94">
        <f t="shared" si="23"/>
        <v>1.3824006261005106E-2</v>
      </c>
      <c r="G229" s="98">
        <f t="shared" si="18"/>
        <v>18018.324166666662</v>
      </c>
      <c r="H229" s="98">
        <f t="shared" si="19"/>
        <v>47961.508333333331</v>
      </c>
      <c r="J229" s="98">
        <f t="shared" si="20"/>
        <v>17971.638333333329</v>
      </c>
      <c r="K229" s="98">
        <f t="shared" si="21"/>
        <v>47664.816666666666</v>
      </c>
      <c r="ALO229"/>
      <c r="ALP229"/>
      <c r="ALQ229"/>
      <c r="ALR229"/>
      <c r="ALS229"/>
      <c r="ALT229"/>
      <c r="ALU229"/>
      <c r="ALV229"/>
      <c r="ALW229"/>
      <c r="ALX229"/>
      <c r="ALY229"/>
      <c r="ALZ229"/>
      <c r="AMA229"/>
      <c r="AMB229"/>
      <c r="AMC229"/>
      <c r="AMD229"/>
      <c r="AME229"/>
      <c r="AMF229"/>
      <c r="AMG229"/>
      <c r="AMH229"/>
      <c r="AMI229"/>
      <c r="AMJ229"/>
    </row>
    <row r="230" spans="1:1024" x14ac:dyDescent="0.2">
      <c r="A230" s="97">
        <v>42339</v>
      </c>
      <c r="B230" s="212">
        <v>13920.369999999999</v>
      </c>
      <c r="C230" s="212">
        <v>42442.93</v>
      </c>
      <c r="D230" s="94">
        <f t="shared" si="22"/>
        <v>3.9869320411419551E-2</v>
      </c>
      <c r="E230" s="94">
        <f t="shared" si="23"/>
        <v>2.2903840950538434E-2</v>
      </c>
      <c r="G230" s="98">
        <f t="shared" si="18"/>
        <v>18060.001666666667</v>
      </c>
      <c r="H230" s="98">
        <f t="shared" si="19"/>
        <v>48056.471666666657</v>
      </c>
      <c r="J230" s="98">
        <f t="shared" si="20"/>
        <v>18039.162916666664</v>
      </c>
      <c r="K230" s="98">
        <f t="shared" si="21"/>
        <v>48008.989999999991</v>
      </c>
      <c r="ALO230"/>
      <c r="ALP230"/>
      <c r="ALQ230"/>
      <c r="ALR230"/>
      <c r="ALS230"/>
      <c r="ALT230"/>
      <c r="ALU230"/>
      <c r="ALV230"/>
      <c r="ALW230"/>
      <c r="ALX230"/>
      <c r="ALY230"/>
      <c r="ALZ230"/>
      <c r="AMA230"/>
      <c r="AMB230"/>
      <c r="AMC230"/>
      <c r="AMD230"/>
      <c r="AME230"/>
      <c r="AMF230"/>
      <c r="AMG230"/>
      <c r="AMH230"/>
      <c r="AMI230"/>
      <c r="AMJ230"/>
    </row>
    <row r="231" spans="1:1024" x14ac:dyDescent="0.2">
      <c r="A231" s="97">
        <v>42370</v>
      </c>
      <c r="B231" s="212">
        <v>12612.609999999997</v>
      </c>
      <c r="C231" s="212">
        <v>40138.469999999994</v>
      </c>
      <c r="D231" s="94">
        <f t="shared" si="22"/>
        <v>3.7151335211153436E-2</v>
      </c>
      <c r="E231" s="94">
        <f t="shared" si="23"/>
        <v>8.1016002703528933E-3</v>
      </c>
      <c r="G231" s="98">
        <f t="shared" si="18"/>
        <v>18095.925833333331</v>
      </c>
      <c r="H231" s="98">
        <f t="shared" si="19"/>
        <v>47941.485833333332</v>
      </c>
      <c r="J231" s="98">
        <f t="shared" si="20"/>
        <v>18077.963749999999</v>
      </c>
      <c r="K231" s="98">
        <f t="shared" si="21"/>
        <v>47998.978749999995</v>
      </c>
      <c r="ALO231"/>
      <c r="ALP231"/>
      <c r="ALQ231"/>
      <c r="ALR231"/>
      <c r="ALS231"/>
      <c r="ALT231"/>
      <c r="ALU231"/>
      <c r="ALV231"/>
      <c r="ALW231"/>
      <c r="ALX231"/>
      <c r="ALY231"/>
      <c r="ALZ231"/>
      <c r="AMA231"/>
      <c r="AMB231"/>
      <c r="AMC231"/>
      <c r="AMD231"/>
      <c r="AME231"/>
      <c r="AMF231"/>
      <c r="AMG231"/>
      <c r="AMH231"/>
      <c r="AMI231"/>
      <c r="AMJ231"/>
    </row>
    <row r="232" spans="1:1024" x14ac:dyDescent="0.2">
      <c r="A232" s="97">
        <v>42401</v>
      </c>
      <c r="B232" s="212">
        <v>13688.609999999999</v>
      </c>
      <c r="C232" s="212">
        <v>36567.93</v>
      </c>
      <c r="D232" s="94">
        <f t="shared" si="22"/>
        <v>4.0023616650642468E-2</v>
      </c>
      <c r="E232" s="94">
        <f t="shared" si="23"/>
        <v>3.2057800622979915E-3</v>
      </c>
      <c r="G232" s="98">
        <f t="shared" si="18"/>
        <v>18195.515833333335</v>
      </c>
      <c r="H232" s="98">
        <f t="shared" si="19"/>
        <v>47978.174166666671</v>
      </c>
      <c r="J232" s="98">
        <f t="shared" si="20"/>
        <v>18145.720833333333</v>
      </c>
      <c r="K232" s="98">
        <f t="shared" si="21"/>
        <v>47959.83</v>
      </c>
      <c r="ALO232"/>
      <c r="ALP232"/>
      <c r="ALQ232"/>
      <c r="ALR232"/>
      <c r="ALS232"/>
      <c r="ALT232"/>
      <c r="ALU232"/>
      <c r="ALV232"/>
      <c r="ALW232"/>
      <c r="ALX232"/>
      <c r="ALY232"/>
      <c r="ALZ232"/>
      <c r="AMA232"/>
      <c r="AMB232"/>
      <c r="AMC232"/>
      <c r="AMD232"/>
      <c r="AME232"/>
      <c r="AMF232"/>
      <c r="AMG232"/>
      <c r="AMH232"/>
      <c r="AMI232"/>
      <c r="AMJ232"/>
    </row>
    <row r="233" spans="1:1024" x14ac:dyDescent="0.2">
      <c r="A233" s="97">
        <v>42430</v>
      </c>
      <c r="B233" s="212">
        <v>15576.419999999998</v>
      </c>
      <c r="C233" s="212">
        <v>44658.770000000004</v>
      </c>
      <c r="D233" s="94">
        <f t="shared" si="22"/>
        <v>3.2764940921416574E-2</v>
      </c>
      <c r="E233" s="94">
        <f t="shared" si="23"/>
        <v>1.5728398450238323E-2</v>
      </c>
      <c r="G233" s="98">
        <f t="shared" si="18"/>
        <v>18320.474166666667</v>
      </c>
      <c r="H233" s="98">
        <f t="shared" si="19"/>
        <v>48118.668333333335</v>
      </c>
      <c r="J233" s="98">
        <f t="shared" si="20"/>
        <v>18257.995000000003</v>
      </c>
      <c r="K233" s="98">
        <f t="shared" si="21"/>
        <v>48048.421249999999</v>
      </c>
      <c r="ALO233"/>
      <c r="ALP233"/>
      <c r="ALQ233"/>
      <c r="ALR233"/>
      <c r="ALS233"/>
      <c r="ALT233"/>
      <c r="ALU233"/>
      <c r="ALV233"/>
      <c r="ALW233"/>
      <c r="ALX233"/>
      <c r="ALY233"/>
      <c r="ALZ233"/>
      <c r="AMA233"/>
      <c r="AMB233"/>
      <c r="AMC233"/>
      <c r="AMD233"/>
      <c r="AME233"/>
      <c r="AMF233"/>
      <c r="AMG233"/>
      <c r="AMH233"/>
      <c r="AMI233"/>
      <c r="AMJ233"/>
    </row>
    <row r="234" spans="1:1024" x14ac:dyDescent="0.2">
      <c r="A234" s="97">
        <v>42461</v>
      </c>
      <c r="B234" s="212">
        <v>17072.91</v>
      </c>
      <c r="C234" s="212">
        <v>41458.549999999996</v>
      </c>
      <c r="D234" s="94">
        <f t="shared" si="22"/>
        <v>3.1889655082432578E-2</v>
      </c>
      <c r="E234" s="94">
        <f t="shared" si="23"/>
        <v>1.6463854377854359E-2</v>
      </c>
      <c r="G234" s="98">
        <f t="shared" si="18"/>
        <v>18346.73</v>
      </c>
      <c r="H234" s="98">
        <f t="shared" si="19"/>
        <v>48517.563333333332</v>
      </c>
      <c r="J234" s="98">
        <f t="shared" si="20"/>
        <v>18333.602083333331</v>
      </c>
      <c r="K234" s="98">
        <f t="shared" si="21"/>
        <v>48318.11583333333</v>
      </c>
      <c r="ALO234"/>
      <c r="ALP234"/>
      <c r="ALQ234"/>
      <c r="ALR234"/>
      <c r="ALS234"/>
      <c r="ALT234"/>
      <c r="ALU234"/>
      <c r="ALV234"/>
      <c r="ALW234"/>
      <c r="ALX234"/>
      <c r="ALY234"/>
      <c r="ALZ234"/>
      <c r="AMA234"/>
      <c r="AMB234"/>
      <c r="AMC234"/>
      <c r="AMD234"/>
      <c r="AME234"/>
      <c r="AMF234"/>
      <c r="AMG234"/>
      <c r="AMH234"/>
      <c r="AMI234"/>
      <c r="AMJ234"/>
    </row>
    <row r="235" spans="1:1024" x14ac:dyDescent="0.2">
      <c r="A235" s="97">
        <v>42491</v>
      </c>
      <c r="B235" s="212">
        <v>19710.900000000001</v>
      </c>
      <c r="C235" s="212">
        <v>51071.51</v>
      </c>
      <c r="D235" s="94">
        <f t="shared" si="22"/>
        <v>3.2986791271367277E-2</v>
      </c>
      <c r="E235" s="94">
        <f t="shared" si="23"/>
        <v>3.6504963341206231E-2</v>
      </c>
      <c r="G235" s="98">
        <f t="shared" si="18"/>
        <v>18401.744999999999</v>
      </c>
      <c r="H235" s="98">
        <f t="shared" si="19"/>
        <v>48737.250833333332</v>
      </c>
      <c r="J235" s="98">
        <f t="shared" si="20"/>
        <v>18374.237499999999</v>
      </c>
      <c r="K235" s="98">
        <f t="shared" si="21"/>
        <v>48627.407083333332</v>
      </c>
      <c r="ALO235"/>
      <c r="ALP235"/>
      <c r="ALQ235"/>
      <c r="ALR235"/>
      <c r="ALS235"/>
      <c r="ALT235"/>
      <c r="ALU235"/>
      <c r="ALV235"/>
      <c r="ALW235"/>
      <c r="ALX235"/>
      <c r="ALY235"/>
      <c r="ALZ235"/>
      <c r="AMA235"/>
      <c r="AMB235"/>
      <c r="AMC235"/>
      <c r="AMD235"/>
      <c r="AME235"/>
      <c r="AMF235"/>
      <c r="AMG235"/>
      <c r="AMH235"/>
      <c r="AMI235"/>
      <c r="AMJ235"/>
    </row>
    <row r="236" spans="1:1024" x14ac:dyDescent="0.2">
      <c r="A236" s="97">
        <v>42522</v>
      </c>
      <c r="B236" s="212">
        <v>21525.590000000004</v>
      </c>
      <c r="C236" s="212">
        <v>55800.639999999999</v>
      </c>
      <c r="D236" s="94">
        <f t="shared" si="22"/>
        <v>2.969130175766943E-2</v>
      </c>
      <c r="E236" s="94">
        <f t="shared" si="23"/>
        <v>2.9168060290013731E-2</v>
      </c>
      <c r="G236" s="98">
        <f t="shared" si="18"/>
        <v>18388.465</v>
      </c>
      <c r="H236" s="98">
        <f t="shared" si="19"/>
        <v>48604.126666666671</v>
      </c>
      <c r="J236" s="98">
        <f t="shared" si="20"/>
        <v>18395.105</v>
      </c>
      <c r="K236" s="98">
        <f t="shared" si="21"/>
        <v>48670.688750000001</v>
      </c>
      <c r="ALO236"/>
      <c r="ALP236"/>
      <c r="ALQ236"/>
      <c r="ALR236"/>
      <c r="ALS236"/>
      <c r="ALT236"/>
      <c r="ALU236"/>
      <c r="ALV236"/>
      <c r="ALW236"/>
      <c r="ALX236"/>
      <c r="ALY236"/>
      <c r="ALZ236"/>
      <c r="AMA236"/>
      <c r="AMB236"/>
      <c r="AMC236"/>
      <c r="AMD236"/>
      <c r="AME236"/>
      <c r="AMF236"/>
      <c r="AMG236"/>
      <c r="AMH236"/>
      <c r="AMI236"/>
      <c r="AMJ236"/>
    </row>
    <row r="237" spans="1:1024" x14ac:dyDescent="0.2">
      <c r="A237" s="97">
        <v>42552</v>
      </c>
      <c r="B237" s="212">
        <v>25250.960000000006</v>
      </c>
      <c r="C237" s="212">
        <v>63123.83</v>
      </c>
      <c r="D237" s="94">
        <f t="shared" si="22"/>
        <v>3.3442826371094192E-2</v>
      </c>
      <c r="E237" s="94">
        <f t="shared" si="23"/>
        <v>2.8917090355121466E-2</v>
      </c>
      <c r="G237" s="98">
        <f t="shared" si="18"/>
        <v>18419.513333333336</v>
      </c>
      <c r="H237" s="98">
        <f t="shared" si="19"/>
        <v>48282.720833333333</v>
      </c>
      <c r="J237" s="98">
        <f t="shared" si="20"/>
        <v>18403.989166666666</v>
      </c>
      <c r="K237" s="98">
        <f t="shared" si="21"/>
        <v>48443.423750000002</v>
      </c>
      <c r="ALO237"/>
      <c r="ALP237"/>
      <c r="ALQ237"/>
      <c r="ALR237"/>
      <c r="ALS237"/>
      <c r="ALT237"/>
      <c r="ALU237"/>
      <c r="ALV237"/>
      <c r="ALW237"/>
      <c r="ALX237"/>
      <c r="ALY237"/>
      <c r="ALZ237"/>
      <c r="AMA237"/>
      <c r="AMB237"/>
      <c r="AMC237"/>
      <c r="AMD237"/>
      <c r="AME237"/>
      <c r="AMF237"/>
      <c r="AMG237"/>
      <c r="AMH237"/>
      <c r="AMI237"/>
      <c r="AMJ237"/>
    </row>
    <row r="238" spans="1:1024" x14ac:dyDescent="0.2">
      <c r="A238" s="97">
        <v>42583</v>
      </c>
      <c r="B238" s="212">
        <v>26663.490000000005</v>
      </c>
      <c r="C238" s="212">
        <v>69018.549999999988</v>
      </c>
      <c r="D238" s="94">
        <f t="shared" si="22"/>
        <v>3.5263646591537245E-2</v>
      </c>
      <c r="E238" s="94">
        <f t="shared" si="23"/>
        <v>4.5447659693067077E-2</v>
      </c>
      <c r="G238" s="98">
        <f t="shared" si="18"/>
        <v>18411.13416666667</v>
      </c>
      <c r="H238" s="98">
        <f t="shared" si="19"/>
        <v>48762.887500000012</v>
      </c>
      <c r="J238" s="98">
        <f t="shared" si="20"/>
        <v>18415.323750000003</v>
      </c>
      <c r="K238" s="98">
        <f t="shared" si="21"/>
        <v>48522.804166666669</v>
      </c>
      <c r="ALO238"/>
      <c r="ALP238"/>
      <c r="ALQ238"/>
      <c r="ALR238"/>
      <c r="ALS238"/>
      <c r="ALT238"/>
      <c r="ALU238"/>
      <c r="ALV238"/>
      <c r="ALW238"/>
      <c r="ALX238"/>
      <c r="ALY238"/>
      <c r="ALZ238"/>
      <c r="AMA238"/>
      <c r="AMB238"/>
      <c r="AMC238"/>
      <c r="AMD238"/>
      <c r="AME238"/>
      <c r="AMF238"/>
      <c r="AMG238"/>
      <c r="AMH238"/>
      <c r="AMI238"/>
      <c r="AMJ238"/>
    </row>
    <row r="239" spans="1:1024" x14ac:dyDescent="0.2">
      <c r="A239" s="97">
        <v>42614</v>
      </c>
      <c r="B239" s="212">
        <v>21774.38</v>
      </c>
      <c r="C239" s="212">
        <v>53990.039999999994</v>
      </c>
      <c r="D239" s="94">
        <f t="shared" si="22"/>
        <v>3.4728657275860941E-2</v>
      </c>
      <c r="E239" s="94">
        <f t="shared" si="23"/>
        <v>4.9165220247977759E-2</v>
      </c>
      <c r="G239" s="98">
        <f t="shared" si="18"/>
        <v>18453.923333333336</v>
      </c>
      <c r="H239" s="98">
        <f t="shared" si="19"/>
        <v>48605.921666666669</v>
      </c>
      <c r="J239" s="98">
        <f t="shared" si="20"/>
        <v>18432.528750000005</v>
      </c>
      <c r="K239" s="98">
        <f t="shared" si="21"/>
        <v>48684.404583333337</v>
      </c>
      <c r="ALO239"/>
      <c r="ALP239"/>
      <c r="ALQ239"/>
      <c r="ALR239"/>
      <c r="ALS239"/>
      <c r="ALT239"/>
      <c r="ALU239"/>
      <c r="ALV239"/>
      <c r="ALW239"/>
      <c r="ALX239"/>
      <c r="ALY239"/>
      <c r="ALZ239"/>
      <c r="AMA239"/>
      <c r="AMB239"/>
      <c r="AMC239"/>
      <c r="AMD239"/>
      <c r="AME239"/>
      <c r="AMF239"/>
      <c r="AMG239"/>
      <c r="AMH239"/>
      <c r="AMI239"/>
      <c r="AMJ239"/>
    </row>
    <row r="240" spans="1:1024" x14ac:dyDescent="0.2">
      <c r="A240" s="97">
        <v>42644</v>
      </c>
      <c r="B240" s="212">
        <v>18621.770000000004</v>
      </c>
      <c r="C240" s="212">
        <v>47209.91</v>
      </c>
      <c r="D240" s="94">
        <f t="shared" si="22"/>
        <v>2.98381560266201E-2</v>
      </c>
      <c r="E240" s="94">
        <f t="shared" si="23"/>
        <v>5.9263104434069014E-2</v>
      </c>
      <c r="G240" s="98">
        <f t="shared" si="18"/>
        <v>18516.23916666667</v>
      </c>
      <c r="H240" s="98">
        <f t="shared" si="19"/>
        <v>49097.296666666669</v>
      </c>
      <c r="J240" s="98">
        <f t="shared" si="20"/>
        <v>18485.081250000003</v>
      </c>
      <c r="K240" s="98">
        <f t="shared" si="21"/>
        <v>48851.609166666669</v>
      </c>
      <c r="ALO240"/>
      <c r="ALP240"/>
      <c r="ALQ240"/>
      <c r="ALR240"/>
      <c r="ALS240"/>
      <c r="ALT240"/>
      <c r="ALU240"/>
      <c r="ALV240"/>
      <c r="ALW240"/>
      <c r="ALX240"/>
      <c r="ALY240"/>
      <c r="ALZ240"/>
      <c r="AMA240"/>
      <c r="AMB240"/>
      <c r="AMC240"/>
      <c r="AMD240"/>
      <c r="AME240"/>
      <c r="AMF240"/>
      <c r="AMG240"/>
      <c r="AMH240"/>
      <c r="AMI240"/>
      <c r="AMJ240"/>
    </row>
    <row r="241" spans="1:1024" x14ac:dyDescent="0.2">
      <c r="A241" s="97">
        <v>42675</v>
      </c>
      <c r="B241" s="212">
        <v>14402.93</v>
      </c>
      <c r="C241" s="212">
        <v>39365.880000000005</v>
      </c>
      <c r="D241" s="94">
        <f t="shared" si="22"/>
        <v>3.3676482584816592E-2</v>
      </c>
      <c r="E241" s="94">
        <f t="shared" si="23"/>
        <v>5.518218179272405E-2</v>
      </c>
      <c r="G241" s="98">
        <f t="shared" si="18"/>
        <v>18553.311666666672</v>
      </c>
      <c r="H241" s="98">
        <f t="shared" si="19"/>
        <v>49360.452499999992</v>
      </c>
      <c r="J241" s="98">
        <f t="shared" si="20"/>
        <v>18534.775416666671</v>
      </c>
      <c r="K241" s="98">
        <f t="shared" si="21"/>
        <v>49228.874583333331</v>
      </c>
      <c r="ALO241"/>
      <c r="ALP241"/>
      <c r="ALQ241"/>
      <c r="ALR241"/>
      <c r="ALS241"/>
      <c r="ALT241"/>
      <c r="ALU241"/>
      <c r="ALV241"/>
      <c r="ALW241"/>
      <c r="ALX241"/>
      <c r="ALY241"/>
      <c r="ALZ241"/>
      <c r="AMA241"/>
      <c r="AMB241"/>
      <c r="AMC241"/>
      <c r="AMD241"/>
      <c r="AME241"/>
      <c r="AMF241"/>
      <c r="AMG241"/>
      <c r="AMH241"/>
      <c r="AMI241"/>
      <c r="AMJ241"/>
    </row>
    <row r="242" spans="1:1024" x14ac:dyDescent="0.2">
      <c r="A242" s="97">
        <v>42705</v>
      </c>
      <c r="B242" s="212">
        <v>13761.01</v>
      </c>
      <c r="C242" s="212">
        <v>40845.440000000002</v>
      </c>
      <c r="D242" s="94">
        <f t="shared" si="22"/>
        <v>3.4480697346909173E-2</v>
      </c>
      <c r="E242" s="94">
        <f t="shared" si="23"/>
        <v>5.8854502821173771E-2</v>
      </c>
      <c r="G242" s="98">
        <f t="shared" si="18"/>
        <v>18663.979166666668</v>
      </c>
      <c r="H242" s="98">
        <f t="shared" si="19"/>
        <v>49446.124999999993</v>
      </c>
      <c r="J242" s="98">
        <f t="shared" si="20"/>
        <v>18608.64541666667</v>
      </c>
      <c r="K242" s="98">
        <f t="shared" si="21"/>
        <v>49403.288749999992</v>
      </c>
      <c r="ALO242"/>
      <c r="ALP242"/>
      <c r="ALQ242"/>
      <c r="ALR242"/>
      <c r="ALS242"/>
      <c r="ALT242"/>
      <c r="ALU242"/>
      <c r="ALV242"/>
      <c r="ALW242"/>
      <c r="ALX242"/>
      <c r="ALY242"/>
      <c r="ALZ242"/>
      <c r="AMA242"/>
      <c r="AMB242"/>
      <c r="AMC242"/>
      <c r="AMD242"/>
      <c r="AME242"/>
      <c r="AMF242"/>
      <c r="AMG242"/>
      <c r="AMH242"/>
      <c r="AMI242"/>
      <c r="AMJ242"/>
    </row>
    <row r="243" spans="1:1024" x14ac:dyDescent="0.2">
      <c r="A243" s="97">
        <v>42736</v>
      </c>
      <c r="B243" s="212">
        <v>12985.189999999997</v>
      </c>
      <c r="C243" s="212">
        <v>36281.599999999999</v>
      </c>
      <c r="D243" s="94">
        <f t="shared" si="22"/>
        <v>3.6948389474959598E-2</v>
      </c>
      <c r="E243" s="94">
        <f t="shared" si="23"/>
        <v>5.498108253908196E-2</v>
      </c>
      <c r="G243" s="98">
        <f t="shared" si="18"/>
        <v>18734.054166666665</v>
      </c>
      <c r="H243" s="98">
        <f t="shared" si="19"/>
        <v>50120.314166666656</v>
      </c>
      <c r="J243" s="98">
        <f t="shared" si="20"/>
        <v>18699.016666666666</v>
      </c>
      <c r="K243" s="98">
        <f t="shared" si="21"/>
        <v>49783.219583333324</v>
      </c>
      <c r="ALO243"/>
      <c r="ALP243"/>
      <c r="ALQ243"/>
      <c r="ALR243"/>
      <c r="ALS243"/>
      <c r="ALT243"/>
      <c r="ALU243"/>
      <c r="ALV243"/>
      <c r="ALW243"/>
      <c r="ALX243"/>
      <c r="ALY243"/>
      <c r="ALZ243"/>
      <c r="AMA243"/>
      <c r="AMB243"/>
      <c r="AMC243"/>
      <c r="AMD243"/>
      <c r="AME243"/>
      <c r="AMF243"/>
      <c r="AMG243"/>
      <c r="AMH243"/>
      <c r="AMI243"/>
      <c r="AMJ243"/>
    </row>
    <row r="244" spans="1:1024" x14ac:dyDescent="0.2">
      <c r="A244" s="97">
        <v>42767</v>
      </c>
      <c r="B244" s="212">
        <v>13588.059999999998</v>
      </c>
      <c r="C244" s="212">
        <v>42329.93</v>
      </c>
      <c r="D244" s="94">
        <f t="shared" si="22"/>
        <v>3.7595998736122738E-2</v>
      </c>
      <c r="E244" s="94">
        <f t="shared" si="23"/>
        <v>7.2662658043729067E-2</v>
      </c>
      <c r="G244" s="98">
        <f t="shared" si="18"/>
        <v>18827.421666666665</v>
      </c>
      <c r="H244" s="98">
        <f t="shared" si="19"/>
        <v>50337.031666666677</v>
      </c>
      <c r="J244" s="98">
        <f t="shared" si="20"/>
        <v>18780.737916666665</v>
      </c>
      <c r="K244" s="98">
        <f t="shared" si="21"/>
        <v>50228.672916666663</v>
      </c>
      <c r="ALO244"/>
      <c r="ALP244"/>
      <c r="ALQ244"/>
      <c r="ALR244"/>
      <c r="ALS244"/>
      <c r="ALT244"/>
      <c r="ALU244"/>
      <c r="ALV244"/>
      <c r="ALW244"/>
      <c r="ALX244"/>
      <c r="ALY244"/>
      <c r="ALZ244"/>
      <c r="AMA244"/>
      <c r="AMB244"/>
      <c r="AMC244"/>
      <c r="AMD244"/>
      <c r="AME244"/>
      <c r="AMF244"/>
      <c r="AMG244"/>
      <c r="AMH244"/>
      <c r="AMI244"/>
      <c r="AMJ244"/>
    </row>
    <row r="245" spans="1:1024" x14ac:dyDescent="0.2">
      <c r="A245" s="97">
        <v>42795</v>
      </c>
      <c r="B245" s="212">
        <v>16089.890000000001</v>
      </c>
      <c r="C245" s="212">
        <v>42775.18</v>
      </c>
      <c r="D245" s="94">
        <f t="shared" si="22"/>
        <v>3.9122476657127647E-2</v>
      </c>
      <c r="E245" s="94">
        <f t="shared" si="23"/>
        <v>6.7193365036063213E-2</v>
      </c>
      <c r="G245" s="98">
        <f t="shared" si="18"/>
        <v>18867.123333333329</v>
      </c>
      <c r="H245" s="98">
        <f t="shared" si="19"/>
        <v>50970.329999999994</v>
      </c>
      <c r="J245" s="98">
        <f t="shared" si="20"/>
        <v>18847.272499999999</v>
      </c>
      <c r="K245" s="98">
        <f t="shared" si="21"/>
        <v>50653.680833333332</v>
      </c>
      <c r="ALO245"/>
      <c r="ALP245"/>
      <c r="ALQ245"/>
      <c r="ALR245"/>
      <c r="ALS245"/>
      <c r="ALT245"/>
      <c r="ALU245"/>
      <c r="ALV245"/>
      <c r="ALW245"/>
      <c r="ALX245"/>
      <c r="ALY245"/>
      <c r="ALZ245"/>
      <c r="AMA245"/>
      <c r="AMB245"/>
      <c r="AMC245"/>
      <c r="AMD245"/>
      <c r="AME245"/>
      <c r="AMF245"/>
      <c r="AMG245"/>
      <c r="AMH245"/>
      <c r="AMI245"/>
      <c r="AMJ245"/>
    </row>
    <row r="246" spans="1:1024" x14ac:dyDescent="0.2">
      <c r="A246" s="97">
        <v>42826</v>
      </c>
      <c r="B246" s="212">
        <v>17820.7</v>
      </c>
      <c r="C246" s="212">
        <v>47355.05</v>
      </c>
      <c r="D246" s="94">
        <f t="shared" si="22"/>
        <v>3.869484302976578E-2</v>
      </c>
      <c r="E246" s="94">
        <f t="shared" si="23"/>
        <v>7.9312232635028845E-2</v>
      </c>
      <c r="G246" s="98">
        <f t="shared" si="18"/>
        <v>18964.583333333332</v>
      </c>
      <c r="H246" s="98">
        <f t="shared" si="19"/>
        <v>51194.868333333339</v>
      </c>
      <c r="J246" s="98">
        <f t="shared" si="20"/>
        <v>18915.853333333333</v>
      </c>
      <c r="K246" s="98">
        <f t="shared" si="21"/>
        <v>51082.599166666667</v>
      </c>
      <c r="ALO246"/>
      <c r="ALP246"/>
      <c r="ALQ246"/>
      <c r="ALR246"/>
      <c r="ALS246"/>
      <c r="ALT246"/>
      <c r="ALU246"/>
      <c r="ALV246"/>
      <c r="ALW246"/>
      <c r="ALX246"/>
      <c r="ALY246"/>
      <c r="ALZ246"/>
      <c r="AMA246"/>
      <c r="AMB246"/>
      <c r="AMC246"/>
      <c r="AMD246"/>
      <c r="AME246"/>
      <c r="AMF246"/>
      <c r="AMG246"/>
      <c r="AMH246"/>
      <c r="AMI246"/>
      <c r="AMJ246"/>
    </row>
    <row r="247" spans="1:1024" x14ac:dyDescent="0.2">
      <c r="A247" s="97">
        <v>42856</v>
      </c>
      <c r="B247" s="212">
        <v>20155.769999999997</v>
      </c>
      <c r="C247" s="212">
        <v>54229.380000000005</v>
      </c>
      <c r="D247" s="94">
        <f t="shared" si="22"/>
        <v>3.4572040299579943E-2</v>
      </c>
      <c r="E247" s="94">
        <f t="shared" si="23"/>
        <v>6.6991638168265366E-2</v>
      </c>
      <c r="G247" s="98">
        <f t="shared" si="18"/>
        <v>19036.249999999996</v>
      </c>
      <c r="H247" s="98">
        <f t="shared" si="19"/>
        <v>51605.657500000001</v>
      </c>
      <c r="J247" s="98">
        <f t="shared" si="20"/>
        <v>19000.416666666664</v>
      </c>
      <c r="K247" s="98">
        <f t="shared" si="21"/>
        <v>51400.262916666674</v>
      </c>
      <c r="ALO247"/>
      <c r="ALP247"/>
      <c r="ALQ247"/>
      <c r="ALR247"/>
      <c r="ALS247"/>
      <c r="ALT247"/>
      <c r="ALU247"/>
      <c r="ALV247"/>
      <c r="ALW247"/>
      <c r="ALX247"/>
      <c r="ALY247"/>
      <c r="ALZ247"/>
      <c r="AMA247"/>
      <c r="AMB247"/>
      <c r="AMC247"/>
      <c r="AMD247"/>
      <c r="AME247"/>
      <c r="AMF247"/>
      <c r="AMG247"/>
      <c r="AMH247"/>
      <c r="AMI247"/>
      <c r="AMJ247"/>
    </row>
    <row r="248" spans="1:1024" x14ac:dyDescent="0.2">
      <c r="A248" s="97">
        <v>42887</v>
      </c>
      <c r="B248" s="212">
        <v>22853.600000000006</v>
      </c>
      <c r="C248" s="212">
        <v>56828.71</v>
      </c>
      <c r="D248" s="94">
        <f t="shared" si="22"/>
        <v>3.4169596137688441E-2</v>
      </c>
      <c r="E248" s="94">
        <f t="shared" si="23"/>
        <v>5.6775360801240682E-2</v>
      </c>
      <c r="G248" s="98">
        <f t="shared" si="18"/>
        <v>19067.889166666664</v>
      </c>
      <c r="H248" s="98">
        <f t="shared" si="19"/>
        <v>51276.434166666666</v>
      </c>
      <c r="J248" s="98">
        <f t="shared" si="20"/>
        <v>19052.06958333333</v>
      </c>
      <c r="K248" s="98">
        <f t="shared" si="21"/>
        <v>51441.045833333337</v>
      </c>
      <c r="ALO248"/>
      <c r="ALP248"/>
      <c r="ALQ248"/>
      <c r="ALR248"/>
      <c r="ALS248"/>
      <c r="ALT248"/>
      <c r="ALU248"/>
      <c r="ALV248"/>
      <c r="ALW248"/>
      <c r="ALX248"/>
      <c r="ALY248"/>
      <c r="ALZ248"/>
      <c r="AMA248"/>
      <c r="AMB248"/>
      <c r="AMC248"/>
      <c r="AMD248"/>
      <c r="AME248"/>
      <c r="AMF248"/>
      <c r="AMG248"/>
      <c r="AMH248"/>
      <c r="AMI248"/>
      <c r="AMJ248"/>
    </row>
    <row r="249" spans="1:1024" x14ac:dyDescent="0.2">
      <c r="A249" s="97">
        <v>42917</v>
      </c>
      <c r="B249" s="212">
        <v>26091.859999999997</v>
      </c>
      <c r="C249" s="212">
        <v>71214.099999999991</v>
      </c>
      <c r="D249" s="94">
        <f t="shared" si="22"/>
        <v>2.3125338357866232E-2</v>
      </c>
      <c r="E249" s="94">
        <f t="shared" si="23"/>
        <v>4.8500868369361738E-2</v>
      </c>
      <c r="G249" s="98">
        <f t="shared" si="18"/>
        <v>19112.013333333332</v>
      </c>
      <c r="H249" s="98">
        <f t="shared" si="19"/>
        <v>51791.071666666663</v>
      </c>
      <c r="J249" s="98">
        <f t="shared" si="20"/>
        <v>19089.951249999998</v>
      </c>
      <c r="K249" s="98">
        <f t="shared" si="21"/>
        <v>51533.752916666665</v>
      </c>
      <c r="ALO249"/>
      <c r="ALP249"/>
      <c r="ALQ249"/>
      <c r="ALR249"/>
      <c r="ALS249"/>
      <c r="ALT249"/>
      <c r="ALU249"/>
      <c r="ALV249"/>
      <c r="ALW249"/>
      <c r="ALX249"/>
      <c r="ALY249"/>
      <c r="ALZ249"/>
      <c r="AMA249"/>
      <c r="AMB249"/>
      <c r="AMC249"/>
      <c r="AMD249"/>
      <c r="AME249"/>
      <c r="AMF249"/>
      <c r="AMG249"/>
      <c r="AMH249"/>
      <c r="AMI249"/>
      <c r="AMJ249"/>
    </row>
    <row r="250" spans="1:1024" x14ac:dyDescent="0.2">
      <c r="A250" s="97">
        <v>42948</v>
      </c>
      <c r="B250" s="212">
        <v>27783.9</v>
      </c>
      <c r="C250" s="212">
        <v>71619.16</v>
      </c>
      <c r="D250" s="94">
        <f t="shared" si="22"/>
        <v>2.3034478433103134E-2</v>
      </c>
      <c r="E250" s="94">
        <f t="shared" si="23"/>
        <v>3.1483175891904303E-2</v>
      </c>
      <c r="G250" s="98">
        <f t="shared" si="18"/>
        <v>19131.423333333332</v>
      </c>
      <c r="H250" s="98">
        <f t="shared" si="19"/>
        <v>52039.429999999993</v>
      </c>
      <c r="J250" s="98">
        <f t="shared" si="20"/>
        <v>19121.718333333331</v>
      </c>
      <c r="K250" s="98">
        <f t="shared" si="21"/>
        <v>51915.250833333324</v>
      </c>
      <c r="ALO250"/>
      <c r="ALP250"/>
      <c r="ALQ250"/>
      <c r="ALR250"/>
      <c r="ALS250"/>
      <c r="ALT250"/>
      <c r="ALU250"/>
      <c r="ALV250"/>
      <c r="ALW250"/>
      <c r="ALX250"/>
      <c r="ALY250"/>
      <c r="ALZ250"/>
      <c r="AMA250"/>
      <c r="AMB250"/>
      <c r="AMC250"/>
      <c r="AMD250"/>
      <c r="AME250"/>
      <c r="AMF250"/>
      <c r="AMG250"/>
      <c r="AMH250"/>
      <c r="AMI250"/>
      <c r="AMJ250"/>
    </row>
    <row r="251" spans="1:1024" x14ac:dyDescent="0.2">
      <c r="A251" s="97">
        <v>42979</v>
      </c>
      <c r="B251" s="212">
        <v>22250.799999999996</v>
      </c>
      <c r="C251" s="212">
        <v>61589.619999999995</v>
      </c>
      <c r="D251" s="94">
        <f t="shared" si="22"/>
        <v>2.5243277690793597E-2</v>
      </c>
      <c r="E251" s="94">
        <f t="shared" si="23"/>
        <v>3.0037329376361166E-2</v>
      </c>
      <c r="G251" s="98">
        <f t="shared" si="18"/>
        <v>19167.994999999999</v>
      </c>
      <c r="H251" s="98">
        <f t="shared" si="19"/>
        <v>52460.965833333328</v>
      </c>
      <c r="J251" s="98">
        <f t="shared" si="20"/>
        <v>19149.709166666667</v>
      </c>
      <c r="K251" s="98">
        <f t="shared" si="21"/>
        <v>52250.197916666657</v>
      </c>
      <c r="ALO251"/>
      <c r="ALP251"/>
      <c r="ALQ251"/>
      <c r="ALR251"/>
      <c r="ALS251"/>
      <c r="ALT251"/>
      <c r="ALU251"/>
      <c r="ALV251"/>
      <c r="ALW251"/>
      <c r="ALX251"/>
      <c r="ALY251"/>
      <c r="ALZ251"/>
      <c r="AMA251"/>
      <c r="AMB251"/>
      <c r="AMC251"/>
      <c r="AMD251"/>
      <c r="AME251"/>
      <c r="AMF251"/>
      <c r="AMG251"/>
      <c r="AMH251"/>
      <c r="AMI251"/>
      <c r="AMJ251"/>
    </row>
    <row r="252" spans="1:1024" x14ac:dyDescent="0.2">
      <c r="A252" s="97">
        <v>43009</v>
      </c>
      <c r="B252" s="212">
        <v>19791.29</v>
      </c>
      <c r="C252" s="212">
        <v>49904.37000000001</v>
      </c>
      <c r="D252" s="94">
        <f t="shared" si="22"/>
        <v>2.5625218965548147E-2</v>
      </c>
      <c r="E252" s="94">
        <f t="shared" si="23"/>
        <v>5.3604551249064603E-3</v>
      </c>
      <c r="G252" s="98">
        <f t="shared" si="18"/>
        <v>19156.383333333331</v>
      </c>
      <c r="H252" s="98">
        <f t="shared" si="19"/>
        <v>52386.404999999992</v>
      </c>
      <c r="J252" s="98">
        <f t="shared" si="20"/>
        <v>19162.189166666663</v>
      </c>
      <c r="K252" s="98">
        <f t="shared" si="21"/>
        <v>52423.68541666666</v>
      </c>
      <c r="ALO252"/>
      <c r="ALP252"/>
      <c r="ALQ252"/>
      <c r="ALR252"/>
      <c r="ALS252"/>
      <c r="ALT252"/>
      <c r="ALU252"/>
      <c r="ALV252"/>
      <c r="ALW252"/>
      <c r="ALX252"/>
      <c r="ALY252"/>
      <c r="ALZ252"/>
      <c r="AMA252"/>
      <c r="AMB252"/>
      <c r="AMC252"/>
      <c r="AMD252"/>
      <c r="AME252"/>
      <c r="AMF252"/>
      <c r="AMG252"/>
      <c r="AMH252"/>
      <c r="AMI252"/>
      <c r="AMJ252"/>
    </row>
    <row r="253" spans="1:1024" x14ac:dyDescent="0.2">
      <c r="A253" s="97">
        <v>43040</v>
      </c>
      <c r="B253" s="212">
        <v>15262.930000000002</v>
      </c>
      <c r="C253" s="212">
        <v>44295.350000000006</v>
      </c>
      <c r="D253" s="94">
        <f t="shared" si="22"/>
        <v>2.401718114907192E-2</v>
      </c>
      <c r="E253" s="94">
        <f t="shared" si="23"/>
        <v>-5.3678068840298243E-3</v>
      </c>
      <c r="G253" s="98">
        <f t="shared" si="18"/>
        <v>19187.270833333336</v>
      </c>
      <c r="H253" s="98">
        <f t="shared" si="19"/>
        <v>52162.909999999996</v>
      </c>
      <c r="J253" s="98">
        <f t="shared" si="20"/>
        <v>19171.827083333334</v>
      </c>
      <c r="K253" s="98">
        <f t="shared" si="21"/>
        <v>52274.657499999994</v>
      </c>
      <c r="ALO253"/>
      <c r="ALP253"/>
      <c r="ALQ253"/>
      <c r="ALR253"/>
      <c r="ALS253"/>
      <c r="ALT253"/>
      <c r="ALU253"/>
      <c r="ALV253"/>
      <c r="ALW253"/>
      <c r="ALX253"/>
      <c r="ALY253"/>
      <c r="ALZ253"/>
      <c r="AMA253"/>
      <c r="AMB253"/>
      <c r="AMC253"/>
      <c r="AMD253"/>
      <c r="AME253"/>
      <c r="AMF253"/>
      <c r="AMG253"/>
      <c r="AMH253"/>
      <c r="AMI253"/>
      <c r="AMJ253"/>
    </row>
    <row r="254" spans="1:1024" x14ac:dyDescent="0.2">
      <c r="A254" s="97">
        <v>43070</v>
      </c>
      <c r="B254" s="212">
        <v>14140.68</v>
      </c>
      <c r="C254" s="212">
        <v>36894.76</v>
      </c>
      <c r="D254" s="94">
        <f t="shared" si="22"/>
        <v>1.9080613741326857E-2</v>
      </c>
      <c r="E254" s="94">
        <f t="shared" si="23"/>
        <v>-1.6137394109034142E-2</v>
      </c>
      <c r="G254" s="98">
        <f t="shared" si="18"/>
        <v>19095.590000000004</v>
      </c>
      <c r="H254" s="98">
        <f t="shared" si="19"/>
        <v>51844.304999999993</v>
      </c>
      <c r="J254" s="98">
        <f t="shared" si="20"/>
        <v>19141.43041666667</v>
      </c>
      <c r="K254" s="98">
        <f t="shared" si="21"/>
        <v>52003.607499999998</v>
      </c>
      <c r="ALO254"/>
      <c r="ALP254"/>
      <c r="ALQ254"/>
      <c r="ALR254"/>
      <c r="ALS254"/>
      <c r="ALT254"/>
      <c r="ALU254"/>
      <c r="ALV254"/>
      <c r="ALW254"/>
      <c r="ALX254"/>
      <c r="ALY254"/>
      <c r="ALZ254"/>
      <c r="AMA254"/>
      <c r="AMB254"/>
      <c r="AMC254"/>
      <c r="AMD254"/>
      <c r="AME254"/>
      <c r="AMF254"/>
      <c r="AMG254"/>
      <c r="AMH254"/>
      <c r="AMI254"/>
      <c r="AMJ254"/>
    </row>
    <row r="255" spans="1:1024" x14ac:dyDescent="0.2">
      <c r="A255" s="97">
        <v>43101</v>
      </c>
      <c r="B255" s="212">
        <v>13514.679999999998</v>
      </c>
      <c r="C255" s="212">
        <v>42457.25</v>
      </c>
      <c r="D255" s="94">
        <f t="shared" si="22"/>
        <v>1.9549445846282376E-2</v>
      </c>
      <c r="E255" s="94">
        <f t="shared" si="23"/>
        <v>-9.6879461570722469E-3</v>
      </c>
      <c r="G255" s="98">
        <f t="shared" si="18"/>
        <v>19165.583333333332</v>
      </c>
      <c r="H255" s="98">
        <f t="shared" si="19"/>
        <v>51698.260833333326</v>
      </c>
      <c r="J255" s="98">
        <f t="shared" si="20"/>
        <v>19130.58666666667</v>
      </c>
      <c r="K255" s="98">
        <f t="shared" si="21"/>
        <v>51771.282916666663</v>
      </c>
      <c r="ALO255"/>
      <c r="ALP255"/>
      <c r="ALQ255"/>
      <c r="ALR255"/>
      <c r="ALS255"/>
      <c r="ALT255"/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</row>
    <row r="256" spans="1:1024" x14ac:dyDescent="0.2">
      <c r="A256" s="97">
        <v>43132</v>
      </c>
      <c r="B256" s="212">
        <v>13820.98</v>
      </c>
      <c r="C256" s="212">
        <v>45310.229999999996</v>
      </c>
      <c r="D256" s="94">
        <f t="shared" si="22"/>
        <v>2.1228707109873568E-2</v>
      </c>
      <c r="E256" s="94">
        <f t="shared" si="23"/>
        <v>-1.7868057245259417E-2</v>
      </c>
      <c r="G256" s="98">
        <f t="shared" si="18"/>
        <v>19302.687499999996</v>
      </c>
      <c r="H256" s="98">
        <f t="shared" si="19"/>
        <v>51849.021666666667</v>
      </c>
      <c r="J256" s="98">
        <f t="shared" si="20"/>
        <v>19234.135416666664</v>
      </c>
      <c r="K256" s="98">
        <f t="shared" si="21"/>
        <v>51773.641250000001</v>
      </c>
      <c r="ALO256"/>
      <c r="ALP256"/>
      <c r="ALQ256"/>
      <c r="ALR256"/>
      <c r="ALS256"/>
      <c r="ALT256"/>
      <c r="ALU256"/>
      <c r="ALV256"/>
      <c r="ALW256"/>
      <c r="ALX256"/>
      <c r="ALY256"/>
      <c r="ALZ256"/>
      <c r="AMA256"/>
      <c r="AMB256"/>
      <c r="AMC256"/>
      <c r="AMD256"/>
      <c r="AME256"/>
      <c r="AMF256"/>
      <c r="AMG256"/>
      <c r="AMH256"/>
      <c r="AMI256"/>
      <c r="AMJ256"/>
    </row>
    <row r="257" spans="1:1024" x14ac:dyDescent="0.2">
      <c r="A257" s="97">
        <v>43160</v>
      </c>
      <c r="B257" s="212">
        <v>16528.75</v>
      </c>
      <c r="C257" s="212">
        <v>47833.61</v>
      </c>
      <c r="D257" s="94">
        <f t="shared" si="22"/>
        <v>2.3497946746251719E-2</v>
      </c>
      <c r="E257" s="94">
        <f t="shared" si="23"/>
        <v>-2.6718378096506012E-2</v>
      </c>
      <c r="G257" s="98">
        <f t="shared" si="18"/>
        <v>19350.5975</v>
      </c>
      <c r="H257" s="98">
        <f t="shared" si="19"/>
        <v>51243.554166666669</v>
      </c>
      <c r="J257" s="98">
        <f t="shared" si="20"/>
        <v>19326.642499999998</v>
      </c>
      <c r="K257" s="98">
        <f t="shared" si="21"/>
        <v>51546.287916666668</v>
      </c>
      <c r="ALO257"/>
      <c r="ALP257"/>
      <c r="ALQ257"/>
      <c r="ALR257"/>
      <c r="ALS257"/>
      <c r="ALT257"/>
      <c r="ALU257"/>
      <c r="ALV257"/>
      <c r="ALW257"/>
      <c r="ALX257"/>
      <c r="ALY257"/>
      <c r="ALZ257"/>
      <c r="AMA257"/>
      <c r="AMB257"/>
      <c r="AMC257"/>
      <c r="AMD257"/>
      <c r="AME257"/>
      <c r="AMF257"/>
      <c r="AMG257"/>
      <c r="AMH257"/>
      <c r="AMI257"/>
      <c r="AMJ257"/>
    </row>
    <row r="258" spans="1:1024" x14ac:dyDescent="0.2">
      <c r="A258" s="97">
        <v>43191</v>
      </c>
      <c r="B258" s="212">
        <v>17681.36</v>
      </c>
      <c r="C258" s="212">
        <v>46460.32</v>
      </c>
      <c r="D258" s="94">
        <f t="shared" si="22"/>
        <v>2.2329452471858913E-2</v>
      </c>
      <c r="E258" s="94">
        <f t="shared" si="23"/>
        <v>-4.2102764056685227E-2</v>
      </c>
      <c r="G258" s="98">
        <f t="shared" si="18"/>
        <v>19420.059166666666</v>
      </c>
      <c r="H258" s="98">
        <f t="shared" si="19"/>
        <v>50920.064166666671</v>
      </c>
      <c r="J258" s="98">
        <f t="shared" si="20"/>
        <v>19385.328333333331</v>
      </c>
      <c r="K258" s="98">
        <f t="shared" si="21"/>
        <v>51081.809166666673</v>
      </c>
      <c r="ALO258"/>
      <c r="ALP258"/>
      <c r="ALQ258"/>
      <c r="ALR258"/>
      <c r="ALS258"/>
      <c r="ALT258"/>
      <c r="ALU258"/>
      <c r="ALV258"/>
      <c r="ALW258"/>
      <c r="ALX258"/>
      <c r="ALY258"/>
      <c r="ALZ258"/>
      <c r="AMA258"/>
      <c r="AMB258"/>
      <c r="AMC258"/>
      <c r="AMD258"/>
      <c r="AME258"/>
      <c r="AMF258"/>
      <c r="AMG258"/>
      <c r="AMH258"/>
      <c r="AMI258"/>
      <c r="AMJ258"/>
    </row>
    <row r="259" spans="1:1024" x14ac:dyDescent="0.2">
      <c r="A259" s="97">
        <v>43221</v>
      </c>
      <c r="B259" s="212">
        <v>20526.420000000002</v>
      </c>
      <c r="C259" s="212">
        <v>51547.439999999995</v>
      </c>
      <c r="D259" s="94">
        <f t="shared" si="22"/>
        <v>2.9105659297205433E-2</v>
      </c>
      <c r="E259" s="94">
        <f t="shared" si="23"/>
        <v>-3.8336870669657963E-2</v>
      </c>
      <c r="G259" s="98">
        <f t="shared" si="18"/>
        <v>19399.473333333332</v>
      </c>
      <c r="H259" s="98">
        <f t="shared" si="19"/>
        <v>50772.876666666671</v>
      </c>
      <c r="J259" s="98">
        <f t="shared" si="20"/>
        <v>19409.766250000001</v>
      </c>
      <c r="K259" s="98">
        <f t="shared" si="21"/>
        <v>50846.470416666671</v>
      </c>
      <c r="ALO259"/>
      <c r="ALP259"/>
      <c r="ALQ259"/>
      <c r="ALR259"/>
      <c r="ALS259"/>
      <c r="ALT259"/>
      <c r="ALU259"/>
      <c r="ALV259"/>
      <c r="ALW259"/>
      <c r="ALX259"/>
      <c r="ALY259"/>
      <c r="ALZ259"/>
      <c r="AMA259"/>
      <c r="AMB259"/>
      <c r="AMC259"/>
      <c r="AMD259"/>
      <c r="AME259"/>
      <c r="AMF259"/>
      <c r="AMG259"/>
      <c r="AMH259"/>
      <c r="AMI259"/>
      <c r="AMJ259"/>
    </row>
    <row r="260" spans="1:1024" x14ac:dyDescent="0.2">
      <c r="A260" s="97">
        <v>43252</v>
      </c>
      <c r="B260" s="212">
        <v>21753.43</v>
      </c>
      <c r="C260" s="212">
        <v>53005.45</v>
      </c>
      <c r="D260" s="94">
        <f t="shared" si="22"/>
        <v>3.154595766073176E-2</v>
      </c>
      <c r="E260" s="94">
        <f t="shared" si="23"/>
        <v>-3.378006837936498E-2</v>
      </c>
      <c r="G260" s="98">
        <f t="shared" si="18"/>
        <v>19440.655833333331</v>
      </c>
      <c r="H260" s="98">
        <f t="shared" si="19"/>
        <v>50779.670833333337</v>
      </c>
      <c r="J260" s="98">
        <f t="shared" si="20"/>
        <v>19420.064583333333</v>
      </c>
      <c r="K260" s="98">
        <f t="shared" si="21"/>
        <v>50776.273750000008</v>
      </c>
      <c r="ALO260"/>
      <c r="ALP260"/>
      <c r="ALQ260"/>
      <c r="ALR260"/>
      <c r="ALS260"/>
      <c r="ALT260"/>
      <c r="ALU260"/>
      <c r="ALV260"/>
      <c r="ALW260"/>
      <c r="ALX260"/>
      <c r="ALY260"/>
      <c r="ALZ260"/>
      <c r="AMA260"/>
      <c r="AMB260"/>
      <c r="AMC260"/>
      <c r="AMD260"/>
      <c r="AME260"/>
      <c r="AMF260"/>
      <c r="AMG260"/>
      <c r="AMH260"/>
      <c r="AMI260"/>
      <c r="AMJ260"/>
    </row>
    <row r="261" spans="1:1024" x14ac:dyDescent="0.2">
      <c r="A261" s="97">
        <v>43282</v>
      </c>
      <c r="B261" s="212">
        <v>26931.780000000006</v>
      </c>
      <c r="C261" s="212">
        <v>69461.570000000007</v>
      </c>
      <c r="D261" s="94">
        <f t="shared" si="22"/>
        <v>4.4493344623897979E-2</v>
      </c>
      <c r="E261" s="94">
        <f t="shared" si="23"/>
        <v>-2.9248021230747212E-2</v>
      </c>
      <c r="G261" s="98">
        <f t="shared" si="18"/>
        <v>19517.736666666664</v>
      </c>
      <c r="H261" s="98">
        <f t="shared" si="19"/>
        <v>50865.665833333333</v>
      </c>
      <c r="J261" s="98">
        <f t="shared" si="20"/>
        <v>19479.196249999997</v>
      </c>
      <c r="K261" s="98">
        <f t="shared" si="21"/>
        <v>50822.668333333335</v>
      </c>
      <c r="ALO261"/>
      <c r="ALP261"/>
      <c r="ALQ261"/>
      <c r="ALR261"/>
      <c r="ALS261"/>
      <c r="ALT261"/>
      <c r="ALU261"/>
      <c r="ALV261"/>
      <c r="ALW261"/>
      <c r="ALX261"/>
      <c r="ALY261"/>
      <c r="ALZ261"/>
      <c r="AMA261"/>
      <c r="AMB261"/>
      <c r="AMC261"/>
      <c r="AMD261"/>
      <c r="AME261"/>
      <c r="AMF261"/>
      <c r="AMG261"/>
      <c r="AMH261"/>
      <c r="AMI261"/>
      <c r="AMJ261"/>
    </row>
    <row r="262" spans="1:1024" x14ac:dyDescent="0.2">
      <c r="A262" s="97">
        <v>43313</v>
      </c>
      <c r="B262" s="212">
        <v>29429.149999999998</v>
      </c>
      <c r="C262" s="212">
        <v>73428.290000000008</v>
      </c>
      <c r="D262" s="94">
        <f t="shared" si="22"/>
        <v>4.7065399348658721E-2</v>
      </c>
      <c r="E262" s="94">
        <f t="shared" si="23"/>
        <v>-2.9875843824726744E-2</v>
      </c>
      <c r="G262" s="98">
        <f t="shared" si="18"/>
        <v>19580.972499999996</v>
      </c>
      <c r="H262" s="98">
        <f t="shared" si="19"/>
        <v>50649.020833333336</v>
      </c>
      <c r="J262" s="98">
        <f t="shared" si="20"/>
        <v>19549.35458333333</v>
      </c>
      <c r="K262" s="98">
        <f t="shared" si="21"/>
        <v>50757.343333333338</v>
      </c>
      <c r="ALO262"/>
      <c r="ALP262"/>
      <c r="ALQ262"/>
      <c r="ALR262"/>
      <c r="ALS262"/>
      <c r="ALT262"/>
      <c r="ALU262"/>
      <c r="ALV262"/>
      <c r="ALW262"/>
      <c r="ALX262"/>
      <c r="ALY262"/>
      <c r="ALZ262"/>
      <c r="AMA262"/>
      <c r="AMB262"/>
      <c r="AMC262"/>
      <c r="AMD262"/>
      <c r="AME262"/>
      <c r="AMF262"/>
      <c r="AMG262"/>
      <c r="AMH262"/>
      <c r="AMI262"/>
      <c r="AMJ262"/>
    </row>
    <row r="263" spans="1:1024" x14ac:dyDescent="0.2">
      <c r="A263" s="97">
        <v>43344</v>
      </c>
      <c r="B263" s="212">
        <v>22825.719999999998</v>
      </c>
      <c r="C263" s="212">
        <v>54324.009999999995</v>
      </c>
      <c r="D263" s="94">
        <f t="shared" si="22"/>
        <v>3.9205205665446163E-2</v>
      </c>
      <c r="E263" s="94">
        <f t="shared" si="23"/>
        <v>-3.9798195485077126E-2</v>
      </c>
      <c r="G263" s="98">
        <f t="shared" si="18"/>
        <v>19596.005833333329</v>
      </c>
      <c r="H263" s="98">
        <f t="shared" si="19"/>
        <v>50252.214166666672</v>
      </c>
      <c r="J263" s="98">
        <f t="shared" si="20"/>
        <v>19588.489166666663</v>
      </c>
      <c r="K263" s="98">
        <f t="shared" si="21"/>
        <v>50450.617500000008</v>
      </c>
      <c r="ALO263"/>
      <c r="ALP263"/>
      <c r="ALQ263"/>
      <c r="ALR263"/>
      <c r="ALS263"/>
      <c r="ALT263"/>
      <c r="ALU263"/>
      <c r="ALV263"/>
      <c r="ALW263"/>
      <c r="ALX263"/>
      <c r="ALY263"/>
      <c r="ALZ263"/>
      <c r="AMA263"/>
      <c r="AMB263"/>
      <c r="AMC263"/>
      <c r="AMD263"/>
      <c r="AME263"/>
      <c r="AMF263"/>
      <c r="AMG263"/>
      <c r="AMH263"/>
      <c r="AMI263"/>
      <c r="AMJ263"/>
    </row>
    <row r="264" spans="1:1024" x14ac:dyDescent="0.2">
      <c r="A264" s="97">
        <v>43374</v>
      </c>
      <c r="B264" s="212">
        <v>20624.829999999998</v>
      </c>
      <c r="C264" s="212">
        <v>46022.49</v>
      </c>
      <c r="D264" s="94">
        <f t="shared" si="22"/>
        <v>4.0290271829246382E-2</v>
      </c>
      <c r="E264" s="94">
        <f t="shared" si="23"/>
        <v>-2.7358611688803491E-2</v>
      </c>
      <c r="G264" s="98">
        <f t="shared" ref="G264:G287" si="24">AVERAGE(B259:B270)</f>
        <v>19713.942499999997</v>
      </c>
      <c r="H264" s="98">
        <f t="shared" ref="H264:H287" si="25">AVERAGE(C259:C270)</f>
        <v>50378.074166666665</v>
      </c>
      <c r="J264" s="98">
        <f t="shared" si="20"/>
        <v>19654.974166666663</v>
      </c>
      <c r="K264" s="98">
        <f t="shared" si="21"/>
        <v>50315.144166666665</v>
      </c>
      <c r="ALO264"/>
      <c r="ALP264"/>
      <c r="ALQ264"/>
      <c r="ALR264"/>
      <c r="ALS264"/>
      <c r="ALT264"/>
      <c r="ALU264"/>
      <c r="ALV264"/>
      <c r="ALW264"/>
      <c r="ALX264"/>
      <c r="ALY264"/>
      <c r="ALZ264"/>
      <c r="AMA264"/>
      <c r="AMB264"/>
      <c r="AMC264"/>
      <c r="AMD264"/>
      <c r="AME264"/>
      <c r="AMF264"/>
      <c r="AMG264"/>
      <c r="AMH264"/>
      <c r="AMI264"/>
      <c r="AMJ264"/>
    </row>
    <row r="265" spans="1:1024" x14ac:dyDescent="0.2">
      <c r="A265" s="97">
        <v>43405</v>
      </c>
      <c r="B265" s="212">
        <v>15015.900000000001</v>
      </c>
      <c r="C265" s="212">
        <v>42529.100000000006</v>
      </c>
      <c r="D265" s="94">
        <f t="shared" si="22"/>
        <v>4.1525191027782293E-2</v>
      </c>
      <c r="E265" s="94">
        <f t="shared" si="23"/>
        <v>-1.735038072827777E-2</v>
      </c>
      <c r="G265" s="98">
        <f t="shared" si="24"/>
        <v>19792.551666666663</v>
      </c>
      <c r="H265" s="98">
        <f t="shared" si="25"/>
        <v>50400.843333333331</v>
      </c>
      <c r="J265" s="98">
        <f t="shared" ref="J265:J287" si="26">AVERAGE(G264:G265)</f>
        <v>19753.247083333328</v>
      </c>
      <c r="K265" s="98">
        <f t="shared" ref="K265:K287" si="27">AVERAGE(H264:H265)</f>
        <v>50389.458749999998</v>
      </c>
      <c r="ALO265"/>
      <c r="ALP265"/>
      <c r="ALQ265"/>
      <c r="ALR265"/>
      <c r="ALS265"/>
      <c r="ALT265"/>
      <c r="ALU265"/>
      <c r="ALV265"/>
      <c r="ALW265"/>
      <c r="ALX265"/>
      <c r="ALY265"/>
      <c r="ALZ265"/>
      <c r="AMA265"/>
      <c r="AMB265"/>
      <c r="AMC265"/>
      <c r="AMD265"/>
      <c r="AME265"/>
      <c r="AMF265"/>
      <c r="AMG265"/>
      <c r="AMH265"/>
      <c r="AMI265"/>
      <c r="AMJ265"/>
    </row>
    <row r="266" spans="1:1024" x14ac:dyDescent="0.2">
      <c r="A266" s="97">
        <v>43435</v>
      </c>
      <c r="B266" s="212">
        <v>14634.869999999999</v>
      </c>
      <c r="C266" s="212">
        <v>36976.289999999994</v>
      </c>
      <c r="D266" s="94">
        <f t="shared" si="22"/>
        <v>4.4632354280408348E-2</v>
      </c>
      <c r="E266" s="94">
        <f t="shared" si="23"/>
        <v>-1.8550504951364233E-2</v>
      </c>
      <c r="G266" s="98">
        <f t="shared" si="24"/>
        <v>19945.216666666664</v>
      </c>
      <c r="H266" s="98">
        <f t="shared" si="25"/>
        <v>50327.961666666662</v>
      </c>
      <c r="J266" s="98">
        <f t="shared" si="26"/>
        <v>19868.884166666663</v>
      </c>
      <c r="K266" s="98">
        <f t="shared" si="27"/>
        <v>50364.402499999997</v>
      </c>
      <c r="ALO266"/>
      <c r="ALP266"/>
      <c r="ALQ266"/>
      <c r="ALR266"/>
      <c r="ALS266"/>
      <c r="ALT266"/>
      <c r="ALU266"/>
      <c r="ALV266"/>
      <c r="ALW266"/>
      <c r="ALX266"/>
      <c r="ALY266"/>
      <c r="ALZ266"/>
      <c r="AMA266"/>
      <c r="AMB266"/>
      <c r="AMC266"/>
      <c r="AMD266"/>
      <c r="AME266"/>
      <c r="AMF266"/>
      <c r="AMG266"/>
      <c r="AMH266"/>
      <c r="AMI266"/>
      <c r="AMJ266"/>
    </row>
    <row r="267" spans="1:1024" x14ac:dyDescent="0.2">
      <c r="A267" s="97">
        <v>43466</v>
      </c>
      <c r="B267" s="212">
        <v>14439.649999999998</v>
      </c>
      <c r="C267" s="212">
        <v>43489.189999999995</v>
      </c>
      <c r="D267" s="94">
        <f t="shared" si="22"/>
        <v>4.4496012587367018E-2</v>
      </c>
      <c r="E267" s="94">
        <f t="shared" si="23"/>
        <v>-1.5746130689930804E-2</v>
      </c>
      <c r="G267" s="98">
        <f t="shared" si="24"/>
        <v>20067.619166666667</v>
      </c>
      <c r="H267" s="98">
        <f t="shared" si="25"/>
        <v>50153.731666666667</v>
      </c>
      <c r="J267" s="98">
        <f t="shared" si="26"/>
        <v>20006.417916666665</v>
      </c>
      <c r="K267" s="98">
        <f t="shared" si="27"/>
        <v>50240.846666666665</v>
      </c>
      <c r="ALO267"/>
      <c r="ALP267"/>
      <c r="ALQ267"/>
      <c r="ALR267"/>
      <c r="ALS267"/>
      <c r="ALT267"/>
      <c r="ALU267"/>
      <c r="ALV267"/>
      <c r="ALW267"/>
      <c r="ALX267"/>
      <c r="ALY267"/>
      <c r="ALZ267"/>
      <c r="AMA267"/>
      <c r="AMB267"/>
      <c r="AMC267"/>
      <c r="AMD267"/>
      <c r="AME267"/>
      <c r="AMF267"/>
      <c r="AMG267"/>
      <c r="AMH267"/>
      <c r="AMI267"/>
      <c r="AMJ267"/>
    </row>
    <row r="268" spans="1:1024" x14ac:dyDescent="0.2">
      <c r="A268" s="97">
        <v>43497</v>
      </c>
      <c r="B268" s="212">
        <v>14579.810000000001</v>
      </c>
      <c r="C268" s="212">
        <v>42710.490000000005</v>
      </c>
      <c r="D268" s="94">
        <f t="shared" si="22"/>
        <v>4.0332246515605297E-2</v>
      </c>
      <c r="E268" s="94">
        <f t="shared" si="23"/>
        <v>-2.4141956004081644E-2</v>
      </c>
      <c r="G268" s="98">
        <f t="shared" si="24"/>
        <v>20059.453333333335</v>
      </c>
      <c r="H268" s="98">
        <f t="shared" si="25"/>
        <v>49785.52416666667</v>
      </c>
      <c r="J268" s="98">
        <f t="shared" si="26"/>
        <v>20063.536250000001</v>
      </c>
      <c r="K268" s="98">
        <f t="shared" si="27"/>
        <v>49969.627916666665</v>
      </c>
      <c r="ALO268"/>
      <c r="ALP268"/>
      <c r="ALQ268"/>
      <c r="ALR268"/>
      <c r="ALS268"/>
      <c r="ALT268"/>
      <c r="ALU268"/>
      <c r="ALV268"/>
      <c r="ALW268"/>
      <c r="ALX268"/>
      <c r="ALY268"/>
      <c r="ALZ268"/>
      <c r="AMA268"/>
      <c r="AMB268"/>
      <c r="AMC268"/>
      <c r="AMD268"/>
      <c r="AME268"/>
      <c r="AMF268"/>
      <c r="AMG268"/>
      <c r="AMH268"/>
      <c r="AMI268"/>
      <c r="AMJ268"/>
    </row>
    <row r="269" spans="1:1024" x14ac:dyDescent="0.2">
      <c r="A269" s="97">
        <v>43525</v>
      </c>
      <c r="B269" s="212">
        <v>16709.150000000001</v>
      </c>
      <c r="C269" s="212">
        <v>43071.930000000008</v>
      </c>
      <c r="D269" s="94">
        <f t="shared" si="22"/>
        <v>4.1635487375988989E-2</v>
      </c>
      <c r="E269" s="94">
        <f t="shared" si="23"/>
        <v>-2.6678699366103231E-2</v>
      </c>
      <c r="G269" s="98">
        <f t="shared" si="24"/>
        <v>20130.238333333331</v>
      </c>
      <c r="H269" s="98">
        <f t="shared" si="25"/>
        <v>49841.601666666662</v>
      </c>
      <c r="J269" s="98">
        <f t="shared" si="26"/>
        <v>20094.845833333333</v>
      </c>
      <c r="K269" s="98">
        <f t="shared" si="27"/>
        <v>49813.562916666662</v>
      </c>
      <c r="ALO269"/>
      <c r="ALP269"/>
      <c r="ALQ269"/>
      <c r="ALR269"/>
      <c r="ALS269"/>
      <c r="ALT269"/>
      <c r="ALU269"/>
      <c r="ALV269"/>
      <c r="ALW269"/>
      <c r="ALX269"/>
      <c r="ALY269"/>
      <c r="ALZ269"/>
      <c r="AMA269"/>
      <c r="AMB269"/>
      <c r="AMC269"/>
      <c r="AMD269"/>
      <c r="AME269"/>
      <c r="AMF269"/>
      <c r="AMG269"/>
      <c r="AMH269"/>
      <c r="AMI269"/>
      <c r="AMJ269"/>
    </row>
    <row r="270" spans="1:1024" x14ac:dyDescent="0.2">
      <c r="A270" s="97">
        <v>43556</v>
      </c>
      <c r="B270" s="212">
        <v>19096.600000000002</v>
      </c>
      <c r="C270" s="212">
        <v>47970.64</v>
      </c>
      <c r="D270" s="94">
        <f t="shared" si="22"/>
        <v>1.5419808977229277E-2</v>
      </c>
      <c r="E270" s="94">
        <f t="shared" si="23"/>
        <v>-3.4181677931703902E-2</v>
      </c>
      <c r="G270" s="98">
        <f t="shared" si="24"/>
        <v>20226.480833333335</v>
      </c>
      <c r="H270" s="98">
        <f t="shared" si="25"/>
        <v>50036.581666666665</v>
      </c>
      <c r="J270" s="98">
        <f t="shared" si="26"/>
        <v>20178.359583333331</v>
      </c>
      <c r="K270" s="98">
        <f t="shared" si="27"/>
        <v>49939.09166666666</v>
      </c>
      <c r="ALO270"/>
      <c r="ALP270"/>
      <c r="ALQ270"/>
      <c r="ALR270"/>
      <c r="ALS270"/>
      <c r="ALT270"/>
      <c r="ALU270"/>
      <c r="ALV270"/>
      <c r="ALW270"/>
      <c r="ALX270"/>
      <c r="ALY270"/>
      <c r="ALZ270"/>
      <c r="AMA270"/>
      <c r="AMB270"/>
      <c r="AMC270"/>
      <c r="AMD270"/>
      <c r="AME270"/>
      <c r="AMF270"/>
      <c r="AMG270"/>
      <c r="AMH270"/>
      <c r="AMI270"/>
      <c r="AMJ270"/>
    </row>
    <row r="271" spans="1:1024" x14ac:dyDescent="0.2">
      <c r="A271" s="97">
        <v>43586</v>
      </c>
      <c r="B271" s="212">
        <v>21469.729999999992</v>
      </c>
      <c r="C271" s="212">
        <v>51820.670000000006</v>
      </c>
      <c r="D271" s="94">
        <f t="shared" ref="D271:D282" si="28">(SUM(B271:B282)/SUM(B259:B270))-1</f>
        <v>-5.7052345905273194E-2</v>
      </c>
      <c r="E271" s="94">
        <f t="shared" ref="E271:E282" si="29">(SUM(C271:C282)/SUM(C259:C270))-1</f>
        <v>-9.0206587723703824E-2</v>
      </c>
      <c r="G271" s="98">
        <f t="shared" si="24"/>
        <v>20265.317500000001</v>
      </c>
      <c r="H271" s="98">
        <f t="shared" si="25"/>
        <v>49831.01416666666</v>
      </c>
      <c r="J271" s="98">
        <f t="shared" si="26"/>
        <v>20245.89916666667</v>
      </c>
      <c r="K271" s="98">
        <f t="shared" si="27"/>
        <v>49933.797916666663</v>
      </c>
      <c r="ALO271"/>
      <c r="ALP271"/>
      <c r="ALQ271"/>
      <c r="ALR271"/>
      <c r="ALS271"/>
      <c r="ALT271"/>
      <c r="ALU271"/>
      <c r="ALV271"/>
      <c r="ALW271"/>
      <c r="ALX271"/>
      <c r="ALY271"/>
      <c r="ALZ271"/>
      <c r="AMA271"/>
      <c r="AMB271"/>
      <c r="AMC271"/>
      <c r="AMD271"/>
      <c r="AME271"/>
      <c r="AMF271"/>
      <c r="AMG271"/>
      <c r="AMH271"/>
      <c r="AMI271"/>
      <c r="AMJ271"/>
    </row>
    <row r="272" spans="1:1024" x14ac:dyDescent="0.2">
      <c r="A272" s="97">
        <v>43617</v>
      </c>
      <c r="B272" s="212">
        <v>23585.409999999996</v>
      </c>
      <c r="C272" s="212">
        <v>52130.87</v>
      </c>
      <c r="D272" s="94">
        <f t="shared" si="28"/>
        <v>-0.11388126560403899</v>
      </c>
      <c r="E272" s="94">
        <f t="shared" si="29"/>
        <v>-0.12969591183427953</v>
      </c>
      <c r="G272" s="98">
        <f t="shared" si="24"/>
        <v>20305.6875</v>
      </c>
      <c r="H272" s="98">
        <f t="shared" si="25"/>
        <v>49980.087500000001</v>
      </c>
      <c r="J272" s="98">
        <f t="shared" si="26"/>
        <v>20285.502500000002</v>
      </c>
      <c r="K272" s="98">
        <f t="shared" si="27"/>
        <v>49905.550833333327</v>
      </c>
      <c r="ALO272"/>
      <c r="ALP272"/>
      <c r="ALQ272"/>
      <c r="ALR272"/>
      <c r="ALS272"/>
      <c r="ALT272"/>
      <c r="ALU272"/>
      <c r="ALV272"/>
      <c r="ALW272"/>
      <c r="ALX272"/>
      <c r="ALY272"/>
      <c r="ALZ272"/>
      <c r="AMA272"/>
      <c r="AMB272"/>
      <c r="AMC272"/>
      <c r="AMD272"/>
      <c r="AME272"/>
      <c r="AMF272"/>
      <c r="AMG272"/>
      <c r="AMH272"/>
      <c r="AMI272"/>
      <c r="AMJ272"/>
    </row>
    <row r="273" spans="1:1024" x14ac:dyDescent="0.2">
      <c r="A273" s="97">
        <v>43647</v>
      </c>
      <c r="B273" s="212">
        <v>28400.610000000004</v>
      </c>
      <c r="C273" s="212">
        <v>67370.810000000012</v>
      </c>
      <c r="D273" s="94">
        <f t="shared" si="28"/>
        <v>-0.15742245634500485</v>
      </c>
      <c r="E273" s="94">
        <f t="shared" si="29"/>
        <v>-0.15730225116408936</v>
      </c>
      <c r="G273" s="98">
        <f t="shared" si="24"/>
        <v>20304.930833333332</v>
      </c>
      <c r="H273" s="98">
        <f t="shared" si="25"/>
        <v>49637.669166666681</v>
      </c>
      <c r="J273" s="98">
        <f t="shared" si="26"/>
        <v>20305.309166666666</v>
      </c>
      <c r="K273" s="98">
        <f t="shared" si="27"/>
        <v>49808.878333333341</v>
      </c>
      <c r="ALO273"/>
      <c r="ALP273"/>
      <c r="ALQ273"/>
      <c r="ALR273"/>
      <c r="ALS273"/>
      <c r="ALT273"/>
      <c r="ALU273"/>
      <c r="ALV273"/>
      <c r="ALW273"/>
      <c r="ALX273"/>
      <c r="ALY273"/>
      <c r="ALZ273"/>
      <c r="AMA273"/>
      <c r="AMB273"/>
      <c r="AMC273"/>
      <c r="AMD273"/>
      <c r="AME273"/>
      <c r="AMF273"/>
      <c r="AMG273"/>
      <c r="AMH273"/>
      <c r="AMI273"/>
      <c r="AMJ273"/>
    </row>
    <row r="274" spans="1:1024" x14ac:dyDescent="0.2">
      <c r="A274" s="97">
        <v>43678</v>
      </c>
      <c r="B274" s="212">
        <v>29331.16</v>
      </c>
      <c r="C274" s="212">
        <v>69009.799999999988</v>
      </c>
      <c r="D274" s="94">
        <f t="shared" si="28"/>
        <v>-0.18325259727081866</v>
      </c>
      <c r="E274" s="94">
        <f t="shared" si="29"/>
        <v>-0.18666884507995563</v>
      </c>
      <c r="G274" s="98">
        <f t="shared" si="24"/>
        <v>20396.235833333332</v>
      </c>
      <c r="H274" s="98">
        <f t="shared" si="25"/>
        <v>49297.770833333336</v>
      </c>
      <c r="J274" s="98">
        <f t="shared" si="26"/>
        <v>20350.583333333332</v>
      </c>
      <c r="K274" s="98">
        <f t="shared" si="27"/>
        <v>49467.720000000008</v>
      </c>
      <c r="ALO274"/>
      <c r="ALP274"/>
      <c r="ALQ274"/>
      <c r="ALR274"/>
      <c r="ALS274"/>
      <c r="ALT274"/>
      <c r="ALU274"/>
      <c r="ALV274"/>
      <c r="ALW274"/>
      <c r="ALX274"/>
      <c r="ALY274"/>
      <c r="ALZ274"/>
      <c r="AMA274"/>
      <c r="AMB274"/>
      <c r="AMC274"/>
      <c r="AMD274"/>
      <c r="AME274"/>
      <c r="AMF274"/>
      <c r="AMG274"/>
      <c r="AMH274"/>
      <c r="AMI274"/>
      <c r="AMJ274"/>
    </row>
    <row r="275" spans="1:1024" x14ac:dyDescent="0.2">
      <c r="A275" s="97">
        <v>43709</v>
      </c>
      <c r="B275" s="212">
        <v>23675.14</v>
      </c>
      <c r="C275" s="212">
        <v>54996.94</v>
      </c>
      <c r="D275" s="94">
        <f t="shared" si="28"/>
        <v>-0.19943161462027215</v>
      </c>
      <c r="E275" s="94">
        <f t="shared" si="29"/>
        <v>-0.22751668661919777</v>
      </c>
      <c r="G275" s="98">
        <f t="shared" si="24"/>
        <v>19898.172500000001</v>
      </c>
      <c r="H275" s="98">
        <f t="shared" si="25"/>
        <v>48534.509166666663</v>
      </c>
      <c r="J275" s="98">
        <f t="shared" si="26"/>
        <v>20147.204166666666</v>
      </c>
      <c r="K275" s="98">
        <f t="shared" si="27"/>
        <v>48916.14</v>
      </c>
      <c r="ALO275"/>
      <c r="ALP275"/>
      <c r="ALQ275"/>
      <c r="ALR275"/>
      <c r="ALS275"/>
      <c r="ALT275"/>
      <c r="ALU275"/>
      <c r="ALV275"/>
      <c r="ALW275"/>
      <c r="ALX275"/>
      <c r="ALY275"/>
      <c r="ALZ275"/>
      <c r="AMA275"/>
      <c r="AMB275"/>
      <c r="AMC275"/>
      <c r="AMD275"/>
      <c r="AME275"/>
      <c r="AMF275"/>
      <c r="AMG275"/>
      <c r="AMH275"/>
      <c r="AMI275"/>
      <c r="AMJ275"/>
    </row>
    <row r="276" spans="1:1024" x14ac:dyDescent="0.2">
      <c r="A276" s="97">
        <v>43739</v>
      </c>
      <c r="B276" s="212">
        <v>21779.74</v>
      </c>
      <c r="C276" s="212">
        <v>48362.249999999993</v>
      </c>
      <c r="D276" s="94">
        <f t="shared" si="28"/>
        <v>-0.22729868324956903</v>
      </c>
      <c r="E276" s="94">
        <f t="shared" si="29"/>
        <v>-0.25769908210213011</v>
      </c>
      <c r="G276" s="98">
        <f t="shared" si="24"/>
        <v>18589.215833333332</v>
      </c>
      <c r="H276" s="98">
        <f t="shared" si="25"/>
        <v>45833.639999999992</v>
      </c>
      <c r="J276" s="98">
        <f t="shared" si="26"/>
        <v>19243.694166666668</v>
      </c>
      <c r="K276" s="98">
        <f t="shared" si="27"/>
        <v>47184.074583333328</v>
      </c>
      <c r="ALO276"/>
      <c r="ALP276"/>
      <c r="ALQ276"/>
      <c r="ALR276"/>
      <c r="ALS276"/>
      <c r="ALT276"/>
      <c r="ALU276"/>
      <c r="ALV276"/>
      <c r="ALW276"/>
      <c r="ALX276"/>
      <c r="ALY276"/>
      <c r="ALZ276"/>
      <c r="AMA276"/>
      <c r="AMB276"/>
      <c r="AMC276"/>
      <c r="AMD276"/>
      <c r="AME276"/>
      <c r="AMF276"/>
      <c r="AMG276"/>
      <c r="AMH276"/>
      <c r="AMI276"/>
      <c r="AMJ276"/>
    </row>
    <row r="277" spans="1:1024" x14ac:dyDescent="0.2">
      <c r="A277" s="97">
        <v>43770</v>
      </c>
      <c r="B277" s="212">
        <v>15481.939999999999</v>
      </c>
      <c r="C277" s="212">
        <v>40062.290000000008</v>
      </c>
      <c r="D277" s="94">
        <f t="shared" si="28"/>
        <v>-0.25458119527053991</v>
      </c>
      <c r="E277" s="94">
        <f t="shared" si="29"/>
        <v>-0.28661145550543699</v>
      </c>
      <c r="G277" s="98">
        <f t="shared" si="24"/>
        <v>17538.550833333331</v>
      </c>
      <c r="H277" s="98">
        <f t="shared" si="25"/>
        <v>43864.06</v>
      </c>
      <c r="J277" s="98">
        <f t="shared" si="26"/>
        <v>18063.883333333331</v>
      </c>
      <c r="K277" s="98">
        <f t="shared" si="27"/>
        <v>44848.849999999991</v>
      </c>
      <c r="ALO277"/>
      <c r="ALP277"/>
      <c r="ALQ277"/>
      <c r="ALR277"/>
      <c r="ALS277"/>
      <c r="ALT277"/>
      <c r="ALU277"/>
      <c r="ALV277"/>
      <c r="ALW277"/>
      <c r="ALX277"/>
      <c r="ALY277"/>
      <c r="ALZ277"/>
      <c r="AMA277"/>
      <c r="AMB277"/>
      <c r="AMC277"/>
      <c r="AMD277"/>
      <c r="AME277"/>
      <c r="AMF277"/>
      <c r="AMG277"/>
      <c r="AMH277"/>
      <c r="AMI277"/>
      <c r="AMJ277"/>
    </row>
    <row r="278" spans="1:1024" x14ac:dyDescent="0.2">
      <c r="A278" s="97">
        <v>43800</v>
      </c>
      <c r="B278" s="212">
        <v>15119.310000000001</v>
      </c>
      <c r="C278" s="212">
        <v>38765.17</v>
      </c>
      <c r="D278" s="94">
        <f t="shared" si="28"/>
        <v>-0.26160956191943852</v>
      </c>
      <c r="E278" s="94">
        <f t="shared" si="29"/>
        <v>-0.28774245463630843</v>
      </c>
      <c r="G278" s="98">
        <f t="shared" si="24"/>
        <v>16805.391666666666</v>
      </c>
      <c r="H278" s="98">
        <f t="shared" si="25"/>
        <v>42411.26</v>
      </c>
      <c r="J278" s="98">
        <f t="shared" si="26"/>
        <v>17171.971249999999</v>
      </c>
      <c r="K278" s="98">
        <f t="shared" si="27"/>
        <v>43137.66</v>
      </c>
      <c r="ALO278"/>
      <c r="ALP278"/>
      <c r="ALQ278"/>
      <c r="ALR278"/>
      <c r="ALS278"/>
      <c r="ALT278"/>
      <c r="ALU278"/>
      <c r="ALV278"/>
      <c r="ALW278"/>
      <c r="ALX278"/>
      <c r="ALY278"/>
      <c r="ALZ278"/>
      <c r="AMA278"/>
      <c r="AMB278"/>
      <c r="AMC278"/>
      <c r="AMD278"/>
      <c r="AME278"/>
      <c r="AMF278"/>
      <c r="AMG278"/>
      <c r="AMH278"/>
      <c r="AMI278"/>
      <c r="AMJ278"/>
    </row>
    <row r="279" spans="1:1024" x14ac:dyDescent="0.2">
      <c r="A279" s="97">
        <v>43831</v>
      </c>
      <c r="B279" s="212">
        <v>14430.570000000002</v>
      </c>
      <c r="C279" s="212">
        <v>39380.17</v>
      </c>
      <c r="D279" s="94">
        <f t="shared" si="28"/>
        <v>-0.26658052495554918</v>
      </c>
      <c r="E279" s="94">
        <f t="shared" si="29"/>
        <v>-0.29678666195479031</v>
      </c>
      <c r="G279" s="98">
        <f t="shared" si="24"/>
        <v>16390.175833333338</v>
      </c>
      <c r="H279" s="98">
        <f t="shared" si="25"/>
        <v>40791.592500000006</v>
      </c>
      <c r="J279" s="98">
        <f t="shared" si="26"/>
        <v>16597.783750000002</v>
      </c>
      <c r="K279" s="98">
        <f t="shared" si="27"/>
        <v>41601.426250000004</v>
      </c>
      <c r="ALO279"/>
      <c r="ALP279"/>
      <c r="ALQ279"/>
      <c r="ALR279"/>
      <c r="ALS279"/>
      <c r="ALT279"/>
      <c r="ALU279"/>
      <c r="ALV279"/>
      <c r="ALW279"/>
      <c r="ALX279"/>
      <c r="ALY279"/>
      <c r="ALZ279"/>
      <c r="AMA279"/>
      <c r="AMB279"/>
      <c r="AMC279"/>
      <c r="AMD279"/>
      <c r="AME279"/>
      <c r="AMF279"/>
      <c r="AMG279"/>
      <c r="AMH279"/>
      <c r="AMI279"/>
      <c r="AMJ279"/>
    </row>
    <row r="280" spans="1:1024" x14ac:dyDescent="0.2">
      <c r="A280" s="97">
        <v>43862</v>
      </c>
      <c r="B280" s="212">
        <v>15675.47</v>
      </c>
      <c r="C280" s="212">
        <v>38631.710000000006</v>
      </c>
      <c r="D280" s="94">
        <f t="shared" si="28"/>
        <v>-0.27703644398033522</v>
      </c>
      <c r="E280" s="94">
        <f t="shared" si="29"/>
        <v>-0.30397965738486632</v>
      </c>
      <c r="G280" s="98">
        <f t="shared" si="24"/>
        <v>16058.964166666667</v>
      </c>
      <c r="H280" s="98">
        <f t="shared" si="25"/>
        <v>38458.486666666671</v>
      </c>
      <c r="J280" s="98">
        <f t="shared" si="26"/>
        <v>16224.570000000003</v>
      </c>
      <c r="K280" s="98">
        <f t="shared" si="27"/>
        <v>39625.039583333339</v>
      </c>
      <c r="ALO280"/>
      <c r="ALP280"/>
      <c r="ALQ280"/>
      <c r="ALR280"/>
      <c r="ALS280"/>
      <c r="ALT280"/>
      <c r="ALU280"/>
      <c r="ALV280"/>
      <c r="ALW280"/>
      <c r="ALX280"/>
      <c r="ALY280"/>
      <c r="ALZ280"/>
      <c r="AMA280"/>
      <c r="AMB280"/>
      <c r="AMC280"/>
      <c r="AMD280"/>
      <c r="AME280"/>
      <c r="AMF280"/>
      <c r="AMG280"/>
      <c r="AMH280"/>
      <c r="AMI280"/>
      <c r="AMJ280"/>
    </row>
    <row r="281" spans="1:1024" x14ac:dyDescent="0.2">
      <c r="A281" s="97">
        <v>43891</v>
      </c>
      <c r="B281" s="212">
        <v>10732.39</v>
      </c>
      <c r="C281" s="212">
        <v>33912.79</v>
      </c>
      <c r="D281" s="94">
        <f t="shared" si="28"/>
        <v>-0.29431120930279486</v>
      </c>
      <c r="E281" s="94">
        <f t="shared" si="29"/>
        <v>-0.30924033498810166</v>
      </c>
      <c r="G281" s="98">
        <f t="shared" si="24"/>
        <v>15554.661666666667</v>
      </c>
      <c r="H281" s="98">
        <f t="shared" si="25"/>
        <v>36997.466666666667</v>
      </c>
      <c r="J281" s="98">
        <f t="shared" si="26"/>
        <v>15806.812916666666</v>
      </c>
      <c r="K281" s="98">
        <f t="shared" si="27"/>
        <v>37727.976666666669</v>
      </c>
      <c r="ALO281"/>
      <c r="ALP281"/>
      <c r="ALQ281"/>
      <c r="ALR281"/>
      <c r="ALS281"/>
      <c r="ALT281"/>
      <c r="ALU281"/>
      <c r="ALV281"/>
      <c r="ALW281"/>
      <c r="ALX281"/>
      <c r="ALY281"/>
      <c r="ALZ281"/>
      <c r="AMA281"/>
      <c r="AMB281"/>
      <c r="AMC281"/>
      <c r="AMD281"/>
      <c r="AME281"/>
      <c r="AMF281"/>
      <c r="AMG281"/>
      <c r="AMH281"/>
      <c r="AMI281"/>
      <c r="AMJ281"/>
    </row>
    <row r="282" spans="1:1024" x14ac:dyDescent="0.2">
      <c r="A282" s="97">
        <v>43922</v>
      </c>
      <c r="B282" s="212">
        <v>3389.12</v>
      </c>
      <c r="C282" s="212">
        <v>15560.21</v>
      </c>
      <c r="D282" s="94">
        <f t="shared" si="28"/>
        <v>-0.25785584078135804</v>
      </c>
      <c r="E282" s="94">
        <f t="shared" si="29"/>
        <v>-0.29765401803194647</v>
      </c>
      <c r="G282" s="98">
        <f t="shared" si="24"/>
        <v>15077.199166666667</v>
      </c>
      <c r="H282" s="98">
        <f t="shared" si="25"/>
        <v>35695.52416666667</v>
      </c>
      <c r="J282" s="98">
        <f t="shared" si="26"/>
        <v>15315.930416666666</v>
      </c>
      <c r="K282" s="98">
        <f t="shared" si="27"/>
        <v>36346.495416666672</v>
      </c>
      <c r="ALO282"/>
      <c r="ALP282"/>
      <c r="ALQ282"/>
      <c r="ALR282"/>
      <c r="ALS282"/>
      <c r="ALT282"/>
      <c r="ALU282"/>
      <c r="ALV282"/>
      <c r="ALW282"/>
      <c r="ALX282"/>
      <c r="ALY282"/>
      <c r="ALZ282"/>
      <c r="AMA282"/>
      <c r="AMB282"/>
      <c r="AMC282"/>
      <c r="AMD282"/>
      <c r="AME282"/>
      <c r="AMF282"/>
      <c r="AMG282"/>
      <c r="AMH282"/>
      <c r="AMI282"/>
      <c r="AMJ282"/>
    </row>
    <row r="283" spans="1:1024" x14ac:dyDescent="0.2">
      <c r="A283" s="97">
        <v>43952</v>
      </c>
      <c r="B283" s="212">
        <v>8861.75</v>
      </c>
      <c r="C283" s="212">
        <v>28185.71</v>
      </c>
      <c r="D283" s="94">
        <f t="shared" ref="D283:D291" si="30">(SUM(B283:B294)/SUM(B271:B282))-1</f>
        <v>-0.15115493261572477</v>
      </c>
      <c r="E283" s="94">
        <f t="shared" ref="E283:E291" si="31">(SUM(C283:C294)/SUM(C271:C282))-1</f>
        <v>-0.22162273532424359</v>
      </c>
      <c r="F283" s="101"/>
      <c r="G283" s="98">
        <f t="shared" si="24"/>
        <v>14963.716666666669</v>
      </c>
      <c r="H283" s="98">
        <f t="shared" si="25"/>
        <v>35492.515833333331</v>
      </c>
      <c r="I283" s="101"/>
      <c r="J283" s="98">
        <f t="shared" si="26"/>
        <v>15020.457916666668</v>
      </c>
      <c r="K283" s="98">
        <f t="shared" si="27"/>
        <v>35594.020000000004</v>
      </c>
      <c r="ALO283"/>
      <c r="ALP283"/>
      <c r="ALQ283"/>
      <c r="ALR283"/>
      <c r="ALS283"/>
      <c r="ALT283"/>
      <c r="ALU283"/>
      <c r="ALV283"/>
      <c r="ALW283"/>
      <c r="ALX283"/>
      <c r="ALY283"/>
      <c r="ALZ283"/>
      <c r="AMA283"/>
      <c r="AMB283"/>
      <c r="AMC283"/>
      <c r="AMD283"/>
      <c r="AME283"/>
      <c r="AMF283"/>
      <c r="AMG283"/>
      <c r="AMH283"/>
      <c r="AMI283"/>
      <c r="AMJ283"/>
    </row>
    <row r="284" spans="1:1024" x14ac:dyDescent="0.2">
      <c r="A284" s="97">
        <v>43983</v>
      </c>
      <c r="B284" s="212">
        <v>14787.500000000002</v>
      </c>
      <c r="C284" s="212">
        <v>34697.270000000004</v>
      </c>
      <c r="D284" s="94">
        <f t="shared" si="30"/>
        <v>-5.5683429945109997E-2</v>
      </c>
      <c r="E284" s="94">
        <f t="shared" si="31"/>
        <v>-0.17511773875924852</v>
      </c>
      <c r="F284" s="101"/>
      <c r="G284" s="98">
        <f t="shared" si="24"/>
        <v>14892.586666666668</v>
      </c>
      <c r="H284" s="98">
        <f t="shared" si="25"/>
        <v>35146.664166666662</v>
      </c>
      <c r="I284" s="101"/>
      <c r="J284" s="98">
        <f t="shared" si="26"/>
        <v>14928.151666666668</v>
      </c>
      <c r="K284" s="98">
        <f t="shared" si="27"/>
        <v>35319.589999999997</v>
      </c>
      <c r="ALO284"/>
      <c r="ALP284"/>
      <c r="ALQ284"/>
      <c r="ALR284"/>
      <c r="ALS284"/>
      <c r="ALT284"/>
      <c r="ALU284"/>
      <c r="ALV284"/>
      <c r="ALW284"/>
      <c r="ALX284"/>
      <c r="ALY284"/>
      <c r="ALZ284"/>
      <c r="AMA284"/>
      <c r="AMB284"/>
      <c r="AMC284"/>
      <c r="AMD284"/>
      <c r="AME284"/>
      <c r="AMF284"/>
      <c r="AMG284"/>
      <c r="AMH284"/>
      <c r="AMI284"/>
      <c r="AMJ284"/>
    </row>
    <row r="285" spans="1:1024" x14ac:dyDescent="0.2">
      <c r="A285" s="97">
        <v>44013</v>
      </c>
      <c r="B285" s="212">
        <v>23418.020000000004</v>
      </c>
      <c r="C285" s="212">
        <v>47934.799999999996</v>
      </c>
      <c r="D285" s="94">
        <f t="shared" si="30"/>
        <v>2.5344990967680392E-2</v>
      </c>
      <c r="E285" s="94">
        <f t="shared" si="31"/>
        <v>-0.1258497939776686</v>
      </c>
      <c r="F285" s="101"/>
      <c r="G285" s="98">
        <f t="shared" si="24"/>
        <v>14679.725</v>
      </c>
      <c r="H285" s="98">
        <f t="shared" si="25"/>
        <v>34548.827499999999</v>
      </c>
      <c r="I285" s="101"/>
      <c r="J285" s="98">
        <f t="shared" si="26"/>
        <v>14786.155833333334</v>
      </c>
      <c r="K285" s="98">
        <f t="shared" si="27"/>
        <v>34847.745833333334</v>
      </c>
      <c r="ALO285"/>
      <c r="ALP285"/>
      <c r="ALQ285"/>
      <c r="ALR285"/>
      <c r="ALS285"/>
      <c r="ALT285"/>
      <c r="ALU285"/>
      <c r="ALV285"/>
      <c r="ALW285"/>
      <c r="ALX285"/>
      <c r="ALY285"/>
      <c r="ALZ285"/>
      <c r="AMA285"/>
      <c r="AMB285"/>
      <c r="AMC285"/>
      <c r="AMD285"/>
      <c r="AME285"/>
      <c r="AMF285"/>
      <c r="AMG285"/>
      <c r="AMH285"/>
      <c r="AMI285"/>
      <c r="AMJ285"/>
    </row>
    <row r="286" spans="1:1024" x14ac:dyDescent="0.2">
      <c r="A286" s="97">
        <v>44044</v>
      </c>
      <c r="B286" s="212">
        <v>25356.62</v>
      </c>
      <c r="C286" s="212">
        <v>41012.53</v>
      </c>
      <c r="D286" s="94">
        <f t="shared" si="30"/>
        <v>7.6327989363140114E-2</v>
      </c>
      <c r="E286" s="94">
        <f t="shared" si="31"/>
        <v>-8.268611560907646E-2</v>
      </c>
      <c r="F286" s="101"/>
      <c r="G286" s="98">
        <f t="shared" si="24"/>
        <v>14393.395000000002</v>
      </c>
      <c r="H286" s="98">
        <f t="shared" si="25"/>
        <v>34052.911666666667</v>
      </c>
      <c r="I286" s="101"/>
      <c r="J286" s="98">
        <f t="shared" si="26"/>
        <v>14536.560000000001</v>
      </c>
      <c r="K286" s="98">
        <f t="shared" si="27"/>
        <v>34300.869583333333</v>
      </c>
      <c r="ALO286"/>
      <c r="ALP286"/>
      <c r="ALQ286"/>
      <c r="ALR286"/>
      <c r="ALS286"/>
      <c r="ALT286"/>
      <c r="ALU286"/>
      <c r="ALV286"/>
      <c r="ALW286"/>
      <c r="ALX286"/>
      <c r="ALY286"/>
      <c r="ALZ286"/>
      <c r="AMA286"/>
      <c r="AMB286"/>
      <c r="AMC286"/>
      <c r="AMD286"/>
      <c r="AME286"/>
      <c r="AMF286"/>
      <c r="AMG286"/>
      <c r="AMH286"/>
      <c r="AMI286"/>
      <c r="AMJ286"/>
    </row>
    <row r="287" spans="1:1024" x14ac:dyDescent="0.2">
      <c r="A287" s="97">
        <v>44075</v>
      </c>
      <c r="B287" s="212">
        <v>17623.510000000002</v>
      </c>
      <c r="C287" s="212">
        <v>37464.699999999997</v>
      </c>
      <c r="D287" s="94">
        <f t="shared" si="30"/>
        <v>0.11815067773414412</v>
      </c>
      <c r="E287" s="94">
        <f t="shared" si="31"/>
        <v>3.5270715280353304E-3</v>
      </c>
      <c r="F287" s="101"/>
      <c r="G287" s="98">
        <f t="shared" si="24"/>
        <v>14767.312500000002</v>
      </c>
      <c r="H287" s="98">
        <f t="shared" si="25"/>
        <v>34088.017499999994</v>
      </c>
      <c r="I287" s="101"/>
      <c r="J287" s="98">
        <f t="shared" si="26"/>
        <v>14580.353750000002</v>
      </c>
      <c r="K287" s="98">
        <f t="shared" si="27"/>
        <v>34070.464583333334</v>
      </c>
      <c r="ALO287"/>
      <c r="ALP287"/>
      <c r="ALQ287"/>
      <c r="ALR287"/>
      <c r="ALS287"/>
      <c r="ALT287"/>
      <c r="ALU287"/>
      <c r="ALV287"/>
      <c r="ALW287"/>
      <c r="ALX287"/>
      <c r="ALY287"/>
      <c r="ALZ287"/>
      <c r="AMA287"/>
      <c r="AMB287"/>
      <c r="AMC287"/>
      <c r="AMD287"/>
      <c r="AME287"/>
      <c r="AMF287"/>
      <c r="AMG287"/>
      <c r="AMH287"/>
      <c r="AMI287"/>
      <c r="AMJ287"/>
    </row>
    <row r="288" spans="1:1024" x14ac:dyDescent="0.2">
      <c r="A288" s="97">
        <v>44105</v>
      </c>
      <c r="B288" s="212">
        <v>16050.19</v>
      </c>
      <c r="C288" s="212">
        <v>32738.94</v>
      </c>
      <c r="D288" s="94">
        <f t="shared" si="30"/>
        <v>0.18804528803101572</v>
      </c>
      <c r="E288" s="94">
        <f t="shared" si="31"/>
        <v>5.9640524936842354E-2</v>
      </c>
      <c r="F288" s="101"/>
      <c r="G288" s="98">
        <f t="shared" ref="G288:G296" si="32">AVERAGE(B283:B294)</f>
        <v>15779.364166666666</v>
      </c>
      <c r="H288" s="98">
        <f t="shared" ref="H288:H296" si="33">AVERAGE(C283:C294)</f>
        <v>35675.863333333335</v>
      </c>
      <c r="I288" s="101"/>
      <c r="J288" s="98">
        <f t="shared" ref="J288:J294" si="34">AVERAGE(G287:G288)</f>
        <v>15273.338333333333</v>
      </c>
      <c r="K288" s="98">
        <f t="shared" ref="K288:K294" si="35">AVERAGE(H287:H288)</f>
        <v>34881.940416666665</v>
      </c>
      <c r="ALO288"/>
      <c r="ALP288"/>
      <c r="ALQ288"/>
      <c r="ALR288"/>
      <c r="ALS288"/>
      <c r="ALT288"/>
      <c r="ALU288"/>
      <c r="ALV288"/>
      <c r="ALW288"/>
      <c r="ALX288"/>
      <c r="ALY288"/>
      <c r="ALZ288"/>
      <c r="AMA288"/>
      <c r="AMB288"/>
      <c r="AMC288"/>
      <c r="AMD288"/>
      <c r="AME288"/>
      <c r="AMF288"/>
      <c r="AMG288"/>
      <c r="AMH288"/>
      <c r="AMI288"/>
      <c r="AMJ288"/>
    </row>
    <row r="289" spans="1:1024" x14ac:dyDescent="0.2">
      <c r="A289" s="97">
        <v>44136</v>
      </c>
      <c r="B289" s="212">
        <v>14120.149999999998</v>
      </c>
      <c r="C289" s="212">
        <v>37626.189999999995</v>
      </c>
      <c r="D289" s="94">
        <f t="shared" si="30"/>
        <v>0.25350165887906106</v>
      </c>
      <c r="E289" s="94">
        <f t="shared" si="31"/>
        <v>0.11921023058236346</v>
      </c>
      <c r="F289" s="101"/>
      <c r="G289" s="98">
        <f t="shared" si="32"/>
        <v>16561.944166666664</v>
      </c>
      <c r="H289" s="98">
        <f t="shared" si="33"/>
        <v>36182.684999999998</v>
      </c>
      <c r="I289" s="101"/>
      <c r="J289" s="98">
        <f t="shared" si="34"/>
        <v>16170.654166666665</v>
      </c>
      <c r="K289" s="98">
        <f t="shared" si="35"/>
        <v>35929.27416666667</v>
      </c>
      <c r="ALO289"/>
      <c r="ALP289"/>
      <c r="ALQ289"/>
      <c r="ALR289"/>
      <c r="ALS289"/>
      <c r="ALT289"/>
      <c r="ALU289"/>
      <c r="ALV289"/>
      <c r="ALW289"/>
      <c r="ALX289"/>
      <c r="ALY289"/>
      <c r="ALZ289"/>
      <c r="AMA289"/>
      <c r="AMB289"/>
      <c r="AMC289"/>
      <c r="AMD289"/>
      <c r="AME289"/>
      <c r="AMF289"/>
      <c r="AMG289"/>
      <c r="AMH289"/>
      <c r="AMI289"/>
      <c r="AMJ289"/>
    </row>
    <row r="290" spans="1:1024" x14ac:dyDescent="0.2">
      <c r="A290" s="97">
        <v>44166</v>
      </c>
      <c r="B290" s="212">
        <v>14265.749999999998</v>
      </c>
      <c r="C290" s="212">
        <v>34614.949999999997</v>
      </c>
      <c r="D290" s="94">
        <f t="shared" si="30"/>
        <v>0.2717661498981423</v>
      </c>
      <c r="E290" s="94">
        <f t="shared" si="31"/>
        <v>0.12746062732145491</v>
      </c>
      <c r="F290" s="101"/>
      <c r="G290" s="98">
        <f t="shared" si="32"/>
        <v>17231.324166666665</v>
      </c>
      <c r="H290" s="98">
        <f t="shared" si="33"/>
        <v>37073.811666666661</v>
      </c>
      <c r="I290" s="101"/>
      <c r="J290" s="98">
        <f t="shared" si="34"/>
        <v>16896.634166666663</v>
      </c>
      <c r="K290" s="98">
        <f t="shared" si="35"/>
        <v>36628.248333333329</v>
      </c>
      <c r="ALO290"/>
      <c r="ALP290"/>
      <c r="ALQ290"/>
      <c r="ALR290"/>
      <c r="ALS290"/>
      <c r="ALT290"/>
      <c r="ALU290"/>
      <c r="ALV290"/>
      <c r="ALW290"/>
      <c r="ALX290"/>
      <c r="ALY290"/>
      <c r="ALZ290"/>
      <c r="AMA290"/>
      <c r="AMB290"/>
      <c r="AMC290"/>
      <c r="AMD290"/>
      <c r="AME290"/>
      <c r="AMF290"/>
      <c r="AMG290"/>
      <c r="AMH290"/>
      <c r="AMI290"/>
      <c r="AMJ290"/>
    </row>
    <row r="291" spans="1:1024" x14ac:dyDescent="0.2">
      <c r="A291" s="97">
        <v>44197</v>
      </c>
      <c r="B291" s="212">
        <v>11876.230000000003</v>
      </c>
      <c r="C291" s="212">
        <v>32206.13</v>
      </c>
      <c r="D291" s="94">
        <f t="shared" si="30"/>
        <v>0.28529642041140812</v>
      </c>
      <c r="E291" s="94">
        <f t="shared" si="31"/>
        <v>0.15436578772518406</v>
      </c>
      <c r="F291" s="101"/>
      <c r="G291" s="98">
        <f t="shared" si="32"/>
        <v>17641.204999999998</v>
      </c>
      <c r="H291" s="98">
        <f t="shared" si="33"/>
        <v>37418.694166666668</v>
      </c>
      <c r="I291" s="101"/>
      <c r="J291" s="98">
        <f t="shared" si="34"/>
        <v>17436.26458333333</v>
      </c>
      <c r="K291" s="98">
        <f t="shared" si="35"/>
        <v>37246.252916666665</v>
      </c>
      <c r="ALO291"/>
      <c r="ALP291"/>
      <c r="ALQ291"/>
      <c r="ALR291"/>
      <c r="ALS291"/>
      <c r="ALT291"/>
      <c r="ALU291"/>
      <c r="ALV291"/>
      <c r="ALW291"/>
      <c r="ALX291"/>
      <c r="ALY291"/>
      <c r="ALZ291"/>
      <c r="AMA291"/>
      <c r="AMB291"/>
      <c r="AMC291"/>
      <c r="AMD291"/>
      <c r="AME291"/>
      <c r="AMF291"/>
      <c r="AMG291"/>
      <c r="AMH291"/>
      <c r="AMI291"/>
      <c r="AMJ291"/>
    </row>
    <row r="292" spans="1:1024" x14ac:dyDescent="0.2">
      <c r="A292" s="97">
        <v>44228</v>
      </c>
      <c r="B292" s="212">
        <v>12239.509999999998</v>
      </c>
      <c r="C292" s="212">
        <v>32680.719999999998</v>
      </c>
      <c r="F292" s="101"/>
      <c r="G292" s="98">
        <f t="shared" si="32"/>
        <v>17956.341666666667</v>
      </c>
      <c r="H292" s="98">
        <f t="shared" si="33"/>
        <v>38594.1325</v>
      </c>
      <c r="I292" s="101"/>
      <c r="J292" s="98">
        <f t="shared" si="34"/>
        <v>17798.773333333331</v>
      </c>
      <c r="K292" s="98">
        <f t="shared" si="35"/>
        <v>38006.41333333333</v>
      </c>
      <c r="ALO292"/>
      <c r="ALP292"/>
      <c r="ALQ292"/>
      <c r="ALR292"/>
      <c r="ALS292"/>
      <c r="ALT292"/>
      <c r="ALU292"/>
      <c r="ALV292"/>
      <c r="ALW292"/>
      <c r="ALX292"/>
      <c r="ALY292"/>
      <c r="ALZ292"/>
      <c r="AMA292"/>
      <c r="AMB292"/>
      <c r="AMC292"/>
      <c r="AMD292"/>
      <c r="AME292"/>
      <c r="AMF292"/>
      <c r="AMG292"/>
      <c r="AMH292"/>
      <c r="AMI292"/>
      <c r="AMJ292"/>
    </row>
    <row r="293" spans="1:1024" x14ac:dyDescent="0.2">
      <c r="A293" s="97">
        <v>44256</v>
      </c>
      <c r="B293" s="212">
        <v>15219.4</v>
      </c>
      <c r="C293" s="212">
        <v>34334.060000000005</v>
      </c>
      <c r="F293" s="101"/>
      <c r="G293" s="98">
        <f t="shared" si="32"/>
        <v>18479.642499999998</v>
      </c>
      <c r="H293" s="98">
        <f t="shared" si="33"/>
        <v>39204.014999999992</v>
      </c>
      <c r="I293" s="101"/>
      <c r="J293" s="98">
        <f t="shared" si="34"/>
        <v>18217.992083333331</v>
      </c>
      <c r="K293" s="98">
        <f t="shared" si="35"/>
        <v>38899.073749999996</v>
      </c>
      <c r="ALO293"/>
      <c r="ALP293"/>
      <c r="ALQ293"/>
      <c r="ALR293"/>
      <c r="ALS293"/>
      <c r="ALT293"/>
      <c r="ALU293"/>
      <c r="ALV293"/>
      <c r="ALW293"/>
      <c r="ALX293"/>
      <c r="ALY293"/>
      <c r="ALZ293"/>
      <c r="AMA293"/>
      <c r="AMB293"/>
      <c r="AMC293"/>
      <c r="AMD293"/>
      <c r="AME293"/>
      <c r="AMF293"/>
      <c r="AMG293"/>
      <c r="AMH293"/>
      <c r="AMI293"/>
      <c r="AMJ293"/>
    </row>
    <row r="294" spans="1:1024" x14ac:dyDescent="0.2">
      <c r="A294" s="97">
        <v>44287</v>
      </c>
      <c r="B294" s="212">
        <v>15533.74</v>
      </c>
      <c r="C294" s="212">
        <v>34614.36</v>
      </c>
      <c r="G294" s="98">
        <f t="shared" si="32"/>
        <v>18899.294166666667</v>
      </c>
      <c r="H294" s="98">
        <f t="shared" si="33"/>
        <v>39950.79583333333</v>
      </c>
      <c r="J294" s="98">
        <f t="shared" si="34"/>
        <v>18689.468333333331</v>
      </c>
      <c r="K294" s="98">
        <f t="shared" si="35"/>
        <v>39577.405416666661</v>
      </c>
      <c r="ALO294"/>
      <c r="ALP294"/>
      <c r="ALQ294"/>
      <c r="ALR294"/>
      <c r="ALS294"/>
      <c r="ALT294"/>
      <c r="ALU294"/>
      <c r="ALV294"/>
      <c r="ALW294"/>
      <c r="ALX294"/>
      <c r="ALY294"/>
      <c r="ALZ294"/>
      <c r="AMA294"/>
      <c r="AMB294"/>
      <c r="AMC294"/>
      <c r="AMD294"/>
      <c r="AME294"/>
      <c r="AMF294"/>
      <c r="AMG294"/>
      <c r="AMH294"/>
      <c r="AMI294"/>
      <c r="AMJ294"/>
    </row>
    <row r="295" spans="1:1024" x14ac:dyDescent="0.2">
      <c r="A295" s="97">
        <v>44317</v>
      </c>
      <c r="B295" s="212">
        <v>18252.71</v>
      </c>
      <c r="C295" s="212">
        <v>34267.57</v>
      </c>
      <c r="G295" s="98">
        <f t="shared" si="32"/>
        <v>19030.348333333332</v>
      </c>
      <c r="H295" s="98">
        <f t="shared" si="33"/>
        <v>40016.414166666669</v>
      </c>
      <c r="J295" s="98">
        <f t="shared" ref="J295:J296" si="36">AVERAGE(G294:G295)</f>
        <v>18964.821250000001</v>
      </c>
      <c r="K295" s="98">
        <f t="shared" ref="K295:K296" si="37">AVERAGE(H294:H295)</f>
        <v>39983.604999999996</v>
      </c>
      <c r="ALO295"/>
      <c r="ALP295"/>
      <c r="ALQ295"/>
      <c r="ALR295"/>
      <c r="ALS295"/>
      <c r="ALT295"/>
      <c r="ALU295"/>
      <c r="ALV295"/>
      <c r="ALW295"/>
      <c r="ALX295"/>
      <c r="ALY295"/>
      <c r="ALZ295"/>
      <c r="AMA295"/>
      <c r="AMB295"/>
      <c r="AMC295"/>
      <c r="AMD295"/>
      <c r="AME295"/>
      <c r="AMF295"/>
      <c r="AMG295"/>
      <c r="AMH295"/>
      <c r="AMI295"/>
      <c r="AMJ295"/>
    </row>
    <row r="296" spans="1:1024" x14ac:dyDescent="0.2">
      <c r="A296" s="97">
        <v>44348</v>
      </c>
      <c r="B296" s="212">
        <v>22820.059999999998</v>
      </c>
      <c r="C296" s="212">
        <v>45390.789999999994</v>
      </c>
      <c r="G296" s="98">
        <f t="shared" si="32"/>
        <v>19141.388333333332</v>
      </c>
      <c r="H296" s="98">
        <f t="shared" si="33"/>
        <v>40572.106666666667</v>
      </c>
      <c r="J296" s="98">
        <f t="shared" si="36"/>
        <v>19085.868333333332</v>
      </c>
      <c r="K296" s="98">
        <f t="shared" si="37"/>
        <v>40294.260416666672</v>
      </c>
      <c r="ALO296"/>
      <c r="ALP296"/>
      <c r="ALQ296"/>
      <c r="ALR296"/>
      <c r="ALS296"/>
      <c r="ALT296"/>
      <c r="ALU296"/>
      <c r="ALV296"/>
      <c r="ALW296"/>
      <c r="ALX296"/>
      <c r="ALY296"/>
      <c r="ALZ296"/>
      <c r="AMA296"/>
      <c r="AMB296"/>
      <c r="AMC296"/>
      <c r="AMD296"/>
      <c r="AME296"/>
      <c r="AMF296"/>
      <c r="AMG296"/>
      <c r="AMH296"/>
      <c r="AMI296"/>
      <c r="AMJ296"/>
    </row>
    <row r="297" spans="1:1024" x14ac:dyDescent="0.2">
      <c r="A297" s="97">
        <v>44378</v>
      </c>
      <c r="B297" s="212">
        <v>28336.59</v>
      </c>
      <c r="C297" s="212">
        <v>52073.390000000007</v>
      </c>
      <c r="G297" s="98"/>
      <c r="H297" s="98"/>
      <c r="ALO297"/>
      <c r="ALP297"/>
      <c r="ALQ297"/>
      <c r="ALR297"/>
      <c r="ALS297"/>
      <c r="ALT297"/>
      <c r="ALU297"/>
      <c r="ALV297"/>
      <c r="ALW297"/>
      <c r="ALX297"/>
      <c r="ALY297"/>
      <c r="ALZ297"/>
      <c r="AMA297"/>
      <c r="AMB297"/>
      <c r="AMC297"/>
      <c r="AMD297"/>
      <c r="AME297"/>
      <c r="AMF297"/>
      <c r="AMG297"/>
      <c r="AMH297"/>
      <c r="AMI297"/>
      <c r="AMJ297"/>
    </row>
    <row r="298" spans="1:1024" x14ac:dyDescent="0.2">
      <c r="A298" s="97">
        <v>44409</v>
      </c>
      <c r="B298" s="212">
        <v>29138.26</v>
      </c>
      <c r="C298" s="212">
        <v>55117.79</v>
      </c>
      <c r="G298" s="98"/>
      <c r="H298" s="98"/>
      <c r="ALO298"/>
      <c r="ALP298"/>
      <c r="ALQ298"/>
      <c r="ALR298"/>
      <c r="ALS298"/>
      <c r="ALT298"/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</row>
    <row r="299" spans="1:1024" x14ac:dyDescent="0.2">
      <c r="A299" s="97">
        <v>44440</v>
      </c>
      <c r="B299" s="212">
        <v>23903.119999999999</v>
      </c>
      <c r="C299" s="212">
        <v>44783.290000000008</v>
      </c>
      <c r="G299" s="98"/>
      <c r="H299" s="98"/>
      <c r="ALO299"/>
      <c r="ALP299"/>
      <c r="ALQ299"/>
      <c r="ALR299"/>
      <c r="ALS299"/>
      <c r="ALT299"/>
      <c r="ALU299"/>
      <c r="ALV299"/>
      <c r="ALW299"/>
      <c r="ALX299"/>
      <c r="ALY299"/>
      <c r="ALZ299"/>
      <c r="AMA299"/>
      <c r="AMB299"/>
      <c r="AMC299"/>
      <c r="AMD299"/>
      <c r="AME299"/>
      <c r="AMF299"/>
      <c r="AMG299"/>
      <c r="AMH299"/>
      <c r="AMI299"/>
      <c r="AMJ299"/>
    </row>
    <row r="300" spans="1:1024" x14ac:dyDescent="0.2">
      <c r="A300" s="97">
        <v>44470</v>
      </c>
      <c r="B300" s="212">
        <v>21086.010000000002</v>
      </c>
      <c r="C300" s="212">
        <v>41700.31</v>
      </c>
      <c r="G300" s="98"/>
      <c r="H300" s="98"/>
      <c r="ALO300"/>
      <c r="ALP300"/>
      <c r="ALQ300"/>
      <c r="ALR300"/>
      <c r="ALS300"/>
      <c r="ALT300"/>
      <c r="ALU300"/>
      <c r="ALV300"/>
      <c r="ALW300"/>
      <c r="ALX300"/>
      <c r="ALY300"/>
      <c r="ALZ300"/>
      <c r="AMA300"/>
      <c r="AMB300"/>
      <c r="AMC300"/>
      <c r="AMD300"/>
      <c r="AME300"/>
      <c r="AMF300"/>
      <c r="AMG300"/>
      <c r="AMH300"/>
      <c r="AMI300"/>
      <c r="AMJ300"/>
    </row>
    <row r="301" spans="1:1024" x14ac:dyDescent="0.2">
      <c r="A301" s="97">
        <v>44501</v>
      </c>
      <c r="B301" s="212">
        <v>15692.8</v>
      </c>
      <c r="C301" s="212">
        <v>38413.61</v>
      </c>
      <c r="ALO301"/>
      <c r="ALP301"/>
      <c r="ALQ301"/>
      <c r="ALR301"/>
      <c r="ALS301"/>
      <c r="ALT301"/>
      <c r="ALU301"/>
      <c r="ALV301"/>
      <c r="ALW301"/>
      <c r="ALX301"/>
      <c r="ALY301"/>
      <c r="ALZ301"/>
      <c r="AMA301"/>
      <c r="AMB301"/>
      <c r="AMC301"/>
      <c r="AMD301"/>
      <c r="AME301"/>
      <c r="AMF301"/>
      <c r="AMG301"/>
      <c r="AMH301"/>
      <c r="AMI301"/>
      <c r="AMJ301"/>
    </row>
    <row r="302" spans="1:1024" x14ac:dyDescent="0.2">
      <c r="A302" s="97">
        <v>44531</v>
      </c>
      <c r="B302" s="212">
        <v>15598.230000000001</v>
      </c>
      <c r="C302" s="212">
        <v>41283.26</v>
      </c>
      <c r="ALO302"/>
      <c r="ALP302"/>
      <c r="ALQ302"/>
      <c r="ALR302"/>
      <c r="ALS302"/>
      <c r="ALT302"/>
      <c r="ALU302"/>
      <c r="ALV302"/>
      <c r="ALW302"/>
      <c r="ALX302"/>
      <c r="ALY302"/>
      <c r="ALZ302"/>
      <c r="AMA302"/>
      <c r="AMB302"/>
      <c r="AMC302"/>
      <c r="AMD302"/>
      <c r="AME302"/>
      <c r="AMF302"/>
      <c r="AMG302"/>
      <c r="AMH302"/>
      <c r="AMI302"/>
      <c r="AMJ302"/>
    </row>
    <row r="303" spans="1:1024" x14ac:dyDescent="0.2">
      <c r="ALO303"/>
      <c r="ALP303"/>
      <c r="ALQ303"/>
      <c r="ALR303"/>
      <c r="ALS303"/>
      <c r="ALT303"/>
      <c r="ALU303"/>
      <c r="ALV303"/>
      <c r="ALW303"/>
      <c r="ALX303"/>
      <c r="ALY303"/>
      <c r="ALZ303"/>
      <c r="AMA303"/>
      <c r="AMB303"/>
      <c r="AMC303"/>
      <c r="AMD303"/>
      <c r="AME303"/>
      <c r="AMF303"/>
      <c r="AMG303"/>
      <c r="AMH303"/>
      <c r="AMI303"/>
      <c r="AMJ303"/>
    </row>
    <row r="304" spans="1:1024" x14ac:dyDescent="0.2">
      <c r="ALO304"/>
      <c r="ALP304"/>
      <c r="ALQ304"/>
      <c r="ALR304"/>
      <c r="ALS304"/>
      <c r="ALT304"/>
      <c r="ALU304"/>
      <c r="ALV304"/>
      <c r="ALW304"/>
      <c r="ALX304"/>
      <c r="ALY304"/>
      <c r="ALZ304"/>
      <c r="AMA304"/>
      <c r="AMB304"/>
      <c r="AMC304"/>
      <c r="AMD304"/>
      <c r="AME304"/>
      <c r="AMF304"/>
      <c r="AMG304"/>
      <c r="AMH304"/>
      <c r="AMI304"/>
      <c r="AMJ304"/>
    </row>
    <row r="305" spans="1003:1024" x14ac:dyDescent="0.2">
      <c r="ALO305"/>
      <c r="ALP305"/>
      <c r="ALQ305"/>
      <c r="ALR305"/>
      <c r="ALS305"/>
      <c r="ALT305"/>
      <c r="ALU305"/>
      <c r="ALV305"/>
      <c r="ALW305"/>
      <c r="ALX305"/>
      <c r="ALY305"/>
      <c r="ALZ305"/>
      <c r="AMA305"/>
      <c r="AMB305"/>
      <c r="AMC305"/>
      <c r="AMD305"/>
      <c r="AME305"/>
      <c r="AMF305"/>
      <c r="AMG305"/>
      <c r="AMH305"/>
      <c r="AMI305"/>
      <c r="AMJ305"/>
    </row>
    <row r="306" spans="1003:1024" x14ac:dyDescent="0.2">
      <c r="ALO306"/>
      <c r="ALP306"/>
      <c r="ALQ306"/>
      <c r="ALR306"/>
      <c r="ALS306"/>
      <c r="ALT306"/>
      <c r="ALU306"/>
      <c r="ALV306"/>
      <c r="ALW306"/>
      <c r="ALX306"/>
      <c r="ALY306"/>
      <c r="ALZ306"/>
      <c r="AMA306"/>
      <c r="AMB306"/>
      <c r="AMC306"/>
      <c r="AMD306"/>
      <c r="AME306"/>
      <c r="AMF306"/>
      <c r="AMG306"/>
      <c r="AMH306"/>
      <c r="AMI306"/>
      <c r="AMJ306"/>
    </row>
    <row r="307" spans="1003:1024" x14ac:dyDescent="0.2">
      <c r="ALO307"/>
      <c r="ALP307"/>
      <c r="ALQ307"/>
      <c r="ALR307"/>
      <c r="ALS307"/>
      <c r="ALT307"/>
      <c r="ALU307"/>
      <c r="ALV307"/>
      <c r="ALW307"/>
      <c r="ALX307"/>
      <c r="ALY307"/>
      <c r="ALZ307"/>
      <c r="AMA307"/>
      <c r="AMB307"/>
      <c r="AMC307"/>
      <c r="AMD307"/>
      <c r="AME307"/>
      <c r="AMF307"/>
      <c r="AMG307"/>
      <c r="AMH307"/>
      <c r="AMI307"/>
      <c r="AMJ307"/>
    </row>
    <row r="308" spans="1003:1024" x14ac:dyDescent="0.2">
      <c r="ALO308"/>
      <c r="ALP308"/>
      <c r="ALQ308"/>
      <c r="ALR308"/>
      <c r="ALS308"/>
      <c r="ALT308"/>
      <c r="ALU308"/>
      <c r="ALV308"/>
      <c r="ALW308"/>
      <c r="ALX308"/>
      <c r="ALY308"/>
      <c r="ALZ308"/>
      <c r="AMA308"/>
      <c r="AMB308"/>
      <c r="AMC308"/>
      <c r="AMD308"/>
      <c r="AME308"/>
      <c r="AMF308"/>
      <c r="AMG308"/>
      <c r="AMH308"/>
      <c r="AMI308"/>
      <c r="AMJ308"/>
    </row>
    <row r="309" spans="1003:1024" x14ac:dyDescent="0.2">
      <c r="ALO309"/>
      <c r="ALP309"/>
      <c r="ALQ309"/>
      <c r="ALR309"/>
      <c r="ALS309"/>
      <c r="ALT309"/>
      <c r="ALU309"/>
      <c r="ALV309"/>
      <c r="ALW309"/>
      <c r="ALX309"/>
      <c r="ALY309"/>
      <c r="ALZ309"/>
      <c r="AMA309"/>
      <c r="AMB309"/>
      <c r="AMC309"/>
      <c r="AMD309"/>
      <c r="AME309"/>
      <c r="AMF309"/>
      <c r="AMG309"/>
      <c r="AMH309"/>
      <c r="AMI309"/>
      <c r="AMJ309"/>
    </row>
    <row r="310" spans="1003:1024" x14ac:dyDescent="0.2">
      <c r="ALO310"/>
      <c r="ALP310"/>
      <c r="ALQ310"/>
      <c r="ALR310"/>
      <c r="ALS310"/>
      <c r="ALT310"/>
      <c r="ALU310"/>
      <c r="ALV310"/>
      <c r="ALW310"/>
      <c r="ALX310"/>
      <c r="ALY310"/>
      <c r="ALZ310"/>
      <c r="AMA310"/>
      <c r="AMB310"/>
      <c r="AMC310"/>
      <c r="AMD310"/>
      <c r="AME310"/>
      <c r="AMF310"/>
      <c r="AMG310"/>
      <c r="AMH310"/>
      <c r="AMI310"/>
      <c r="AMJ310"/>
    </row>
    <row r="311" spans="1003:1024" x14ac:dyDescent="0.2">
      <c r="ALO311"/>
      <c r="ALP311"/>
      <c r="ALQ311"/>
      <c r="ALR311"/>
      <c r="ALS311"/>
      <c r="ALT311"/>
      <c r="ALU311"/>
      <c r="ALV311"/>
      <c r="ALW311"/>
      <c r="ALX311"/>
      <c r="ALY311"/>
      <c r="ALZ311"/>
      <c r="AMA311"/>
      <c r="AMB311"/>
      <c r="AMC311"/>
      <c r="AMD311"/>
      <c r="AME311"/>
      <c r="AMF311"/>
      <c r="AMG311"/>
      <c r="AMH311"/>
      <c r="AMI311"/>
      <c r="AMJ311"/>
    </row>
    <row r="312" spans="1003:1024" x14ac:dyDescent="0.2">
      <c r="ALO312"/>
      <c r="ALP312"/>
      <c r="ALQ312"/>
      <c r="ALR312"/>
      <c r="ALS312"/>
      <c r="ALT312"/>
      <c r="ALU312"/>
      <c r="ALV312"/>
      <c r="ALW312"/>
      <c r="ALX312"/>
      <c r="ALY312"/>
      <c r="ALZ312"/>
      <c r="AMA312"/>
      <c r="AMB312"/>
      <c r="AMC312"/>
      <c r="AMD312"/>
      <c r="AME312"/>
      <c r="AMF312"/>
      <c r="AMG312"/>
      <c r="AMH312"/>
      <c r="AMI312"/>
      <c r="AMJ312"/>
    </row>
    <row r="313" spans="1003:1024" x14ac:dyDescent="0.2">
      <c r="ALO313"/>
      <c r="ALP313"/>
      <c r="ALQ313"/>
      <c r="ALR313"/>
      <c r="ALS313"/>
      <c r="ALT313"/>
      <c r="ALU313"/>
      <c r="ALV313"/>
      <c r="ALW313"/>
      <c r="ALX313"/>
      <c r="ALY313"/>
      <c r="ALZ313"/>
      <c r="AMA313"/>
      <c r="AMB313"/>
      <c r="AMC313"/>
      <c r="AMD313"/>
      <c r="AME313"/>
      <c r="AMF313"/>
      <c r="AMG313"/>
      <c r="AMH313"/>
      <c r="AMI313"/>
      <c r="AMJ313"/>
    </row>
    <row r="314" spans="1003:1024" x14ac:dyDescent="0.2">
      <c r="ALO314"/>
      <c r="ALP314"/>
      <c r="ALQ314"/>
      <c r="ALR314"/>
      <c r="ALS314"/>
      <c r="ALT314"/>
      <c r="ALU314"/>
      <c r="ALV314"/>
      <c r="ALW314"/>
      <c r="ALX314"/>
      <c r="ALY314"/>
      <c r="ALZ314"/>
      <c r="AMA314"/>
      <c r="AMB314"/>
      <c r="AMC314"/>
      <c r="AMD314"/>
      <c r="AME314"/>
      <c r="AMF314"/>
      <c r="AMG314"/>
      <c r="AMH314"/>
      <c r="AMI314"/>
      <c r="AMJ314"/>
    </row>
    <row r="315" spans="1003:1024" x14ac:dyDescent="0.2">
      <c r="ALO315"/>
      <c r="ALP315"/>
      <c r="ALQ315"/>
      <c r="ALR315"/>
      <c r="ALS315"/>
      <c r="ALT315"/>
      <c r="ALU315"/>
      <c r="ALV315"/>
      <c r="ALW315"/>
      <c r="ALX315"/>
      <c r="ALY315"/>
      <c r="ALZ315"/>
      <c r="AMA315"/>
      <c r="AMB315"/>
      <c r="AMC315"/>
      <c r="AMD315"/>
      <c r="AME315"/>
      <c r="AMF315"/>
      <c r="AMG315"/>
      <c r="AMH315"/>
      <c r="AMI315"/>
      <c r="AMJ315"/>
    </row>
    <row r="316" spans="1003:1024" x14ac:dyDescent="0.2">
      <c r="ALO316"/>
      <c r="ALP316"/>
      <c r="ALQ316"/>
      <c r="ALR316"/>
      <c r="ALS316"/>
      <c r="ALT316"/>
      <c r="ALU316"/>
      <c r="ALV316"/>
      <c r="ALW316"/>
      <c r="ALX316"/>
      <c r="ALY316"/>
      <c r="ALZ316"/>
      <c r="AMA316"/>
      <c r="AMB316"/>
      <c r="AMC316"/>
      <c r="AMD316"/>
      <c r="AME316"/>
      <c r="AMF316"/>
      <c r="AMG316"/>
      <c r="AMH316"/>
      <c r="AMI316"/>
      <c r="AMJ316"/>
    </row>
    <row r="317" spans="1003:1024" x14ac:dyDescent="0.2">
      <c r="ALO317"/>
      <c r="ALP317"/>
      <c r="ALQ317"/>
      <c r="ALR317"/>
      <c r="ALS317"/>
      <c r="ALT317"/>
      <c r="ALU317"/>
      <c r="ALV317"/>
      <c r="ALW317"/>
      <c r="ALX317"/>
      <c r="ALY317"/>
      <c r="ALZ317"/>
      <c r="AMA317"/>
      <c r="AMB317"/>
      <c r="AMC317"/>
      <c r="AMD317"/>
      <c r="AME317"/>
      <c r="AMF317"/>
      <c r="AMG317"/>
      <c r="AMH317"/>
      <c r="AMI317"/>
      <c r="AMJ317"/>
    </row>
    <row r="318" spans="1003:1024" x14ac:dyDescent="0.2">
      <c r="ALO318"/>
      <c r="ALP318"/>
      <c r="ALQ318"/>
      <c r="ALR318"/>
      <c r="ALS318"/>
      <c r="ALT318"/>
      <c r="ALU318"/>
      <c r="ALV318"/>
      <c r="ALW318"/>
      <c r="ALX318"/>
      <c r="ALY318"/>
      <c r="ALZ318"/>
      <c r="AMA318"/>
      <c r="AMB318"/>
      <c r="AMC318"/>
      <c r="AMD318"/>
      <c r="AME318"/>
      <c r="AMF318"/>
      <c r="AMG318"/>
      <c r="AMH318"/>
      <c r="AMI318"/>
      <c r="AMJ318"/>
    </row>
    <row r="319" spans="1003:1024" x14ac:dyDescent="0.2">
      <c r="ALO319"/>
      <c r="ALP319"/>
      <c r="ALQ319"/>
      <c r="ALR319"/>
      <c r="ALS319"/>
      <c r="ALT319"/>
      <c r="ALU319"/>
      <c r="ALV319"/>
      <c r="ALW319"/>
      <c r="ALX319"/>
      <c r="ALY319"/>
      <c r="ALZ319"/>
      <c r="AMA319"/>
      <c r="AMB319"/>
      <c r="AMC319"/>
      <c r="AMD319"/>
      <c r="AME319"/>
      <c r="AMF319"/>
      <c r="AMG319"/>
      <c r="AMH319"/>
      <c r="AMI319"/>
      <c r="AMJ319"/>
    </row>
    <row r="320" spans="1003:1024" x14ac:dyDescent="0.2">
      <c r="ALO320"/>
      <c r="ALP320"/>
      <c r="ALQ320"/>
      <c r="ALR320"/>
      <c r="ALS320"/>
      <c r="ALT320"/>
      <c r="ALU320"/>
      <c r="ALV320"/>
      <c r="ALW320"/>
      <c r="ALX320"/>
      <c r="ALY320"/>
      <c r="ALZ320"/>
      <c r="AMA320"/>
      <c r="AMB320"/>
      <c r="AMC320"/>
      <c r="AMD320"/>
      <c r="AME320"/>
      <c r="AMF320"/>
      <c r="AMG320"/>
      <c r="AMH320"/>
      <c r="AMI320"/>
      <c r="AMJ320"/>
    </row>
    <row r="321" spans="1003:1024" x14ac:dyDescent="0.2">
      <c r="ALO321"/>
      <c r="ALP321"/>
      <c r="ALQ321"/>
      <c r="ALR321"/>
      <c r="ALS321"/>
      <c r="ALT321"/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</row>
    <row r="322" spans="1003:1024" x14ac:dyDescent="0.2">
      <c r="ALO322"/>
      <c r="ALP322"/>
      <c r="ALQ322"/>
      <c r="ALR322"/>
      <c r="ALS322"/>
      <c r="ALT322"/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</row>
    <row r="323" spans="1003:1024" x14ac:dyDescent="0.2">
      <c r="ALO323"/>
      <c r="ALP323"/>
      <c r="ALQ323"/>
      <c r="ALR323"/>
      <c r="ALS323"/>
      <c r="ALT323"/>
      <c r="ALU323"/>
      <c r="ALV323"/>
      <c r="ALW323"/>
      <c r="ALX323"/>
      <c r="ALY323"/>
      <c r="ALZ323"/>
      <c r="AMA323"/>
      <c r="AMB323"/>
      <c r="AMC323"/>
      <c r="AMD323"/>
      <c r="AME323"/>
      <c r="AMF323"/>
      <c r="AMG323"/>
      <c r="AMH323"/>
      <c r="AMI323"/>
      <c r="AMJ323"/>
    </row>
    <row r="324" spans="1003:1024" x14ac:dyDescent="0.2">
      <c r="ALO324"/>
      <c r="ALP324"/>
      <c r="ALQ324"/>
      <c r="ALR324"/>
      <c r="ALS324"/>
      <c r="ALT324"/>
      <c r="ALU324"/>
      <c r="ALV324"/>
      <c r="ALW324"/>
      <c r="ALX324"/>
      <c r="ALY324"/>
      <c r="ALZ324"/>
      <c r="AMA324"/>
      <c r="AMB324"/>
      <c r="AMC324"/>
      <c r="AMD324"/>
      <c r="AME324"/>
      <c r="AMF324"/>
      <c r="AMG324"/>
      <c r="AMH324"/>
      <c r="AMI324"/>
      <c r="AMJ324"/>
    </row>
    <row r="325" spans="1003:1024" x14ac:dyDescent="0.2">
      <c r="ALO325"/>
      <c r="ALP325"/>
      <c r="ALQ325"/>
      <c r="ALR325"/>
      <c r="ALS325"/>
      <c r="ALT325"/>
      <c r="ALU325"/>
      <c r="ALV325"/>
      <c r="ALW325"/>
      <c r="ALX325"/>
      <c r="ALY325"/>
      <c r="ALZ325"/>
      <c r="AMA325"/>
      <c r="AMB325"/>
      <c r="AMC325"/>
      <c r="AMD325"/>
      <c r="AME325"/>
      <c r="AMF325"/>
      <c r="AMG325"/>
      <c r="AMH325"/>
      <c r="AMI325"/>
      <c r="AMJ325"/>
    </row>
    <row r="326" spans="1003:1024" x14ac:dyDescent="0.2">
      <c r="ALO326"/>
      <c r="ALP326"/>
      <c r="ALQ326"/>
      <c r="ALR326"/>
      <c r="ALS326"/>
      <c r="ALT326"/>
      <c r="ALU326"/>
      <c r="ALV326"/>
      <c r="ALW326"/>
      <c r="ALX326"/>
      <c r="ALY326"/>
      <c r="ALZ326"/>
      <c r="AMA326"/>
      <c r="AMB326"/>
      <c r="AMC326"/>
      <c r="AMD326"/>
      <c r="AME326"/>
      <c r="AMF326"/>
      <c r="AMG326"/>
      <c r="AMH326"/>
      <c r="AMI326"/>
      <c r="AMJ326"/>
    </row>
    <row r="327" spans="1003:1024" x14ac:dyDescent="0.2">
      <c r="ALO327"/>
      <c r="ALP327"/>
      <c r="ALQ327"/>
      <c r="ALR327"/>
      <c r="ALS327"/>
      <c r="ALT327"/>
      <c r="ALU327"/>
      <c r="ALV327"/>
      <c r="ALW327"/>
      <c r="ALX327"/>
      <c r="ALY327"/>
      <c r="ALZ327"/>
      <c r="AMA327"/>
      <c r="AMB327"/>
      <c r="AMC327"/>
      <c r="AMD327"/>
      <c r="AME327"/>
      <c r="AMF327"/>
      <c r="AMG327"/>
      <c r="AMH327"/>
      <c r="AMI327"/>
      <c r="AMJ327"/>
    </row>
    <row r="328" spans="1003:1024" x14ac:dyDescent="0.2">
      <c r="ALO328"/>
      <c r="ALP328"/>
      <c r="ALQ328"/>
      <c r="ALR328"/>
      <c r="ALS328"/>
      <c r="ALT328"/>
      <c r="ALU328"/>
      <c r="ALV328"/>
      <c r="ALW328"/>
      <c r="ALX328"/>
      <c r="ALY328"/>
      <c r="ALZ328"/>
      <c r="AMA328"/>
      <c r="AMB328"/>
      <c r="AMC328"/>
      <c r="AMD328"/>
      <c r="AME328"/>
      <c r="AMF328"/>
      <c r="AMG328"/>
      <c r="AMH328"/>
      <c r="AMI328"/>
      <c r="AMJ328"/>
    </row>
    <row r="329" spans="1003:1024" x14ac:dyDescent="0.2">
      <c r="ALO329"/>
      <c r="ALP329"/>
      <c r="ALQ329"/>
      <c r="ALR329"/>
      <c r="ALS329"/>
      <c r="ALT329"/>
      <c r="ALU329"/>
      <c r="ALV329"/>
      <c r="ALW329"/>
      <c r="ALX329"/>
      <c r="ALY329"/>
      <c r="ALZ329"/>
      <c r="AMA329"/>
      <c r="AMB329"/>
      <c r="AMC329"/>
      <c r="AMD329"/>
      <c r="AME329"/>
      <c r="AMF329"/>
      <c r="AMG329"/>
      <c r="AMH329"/>
      <c r="AMI329"/>
      <c r="AMJ329"/>
    </row>
    <row r="330" spans="1003:1024" x14ac:dyDescent="0.2">
      <c r="ALO330"/>
      <c r="ALP330"/>
      <c r="ALQ330"/>
      <c r="ALR330"/>
      <c r="ALS330"/>
      <c r="ALT330"/>
      <c r="ALU330"/>
      <c r="ALV330"/>
      <c r="ALW330"/>
      <c r="ALX330"/>
      <c r="ALY330"/>
      <c r="ALZ330"/>
      <c r="AMA330"/>
      <c r="AMB330"/>
      <c r="AMC330"/>
      <c r="AMD330"/>
      <c r="AME330"/>
      <c r="AMF330"/>
      <c r="AMG330"/>
      <c r="AMH330"/>
      <c r="AMI330"/>
      <c r="AMJ330"/>
    </row>
    <row r="331" spans="1003:1024" x14ac:dyDescent="0.2">
      <c r="ALO331"/>
      <c r="ALP331"/>
      <c r="ALQ331"/>
      <c r="ALR331"/>
      <c r="ALS331"/>
      <c r="ALT331"/>
      <c r="ALU331"/>
      <c r="ALV331"/>
      <c r="ALW331"/>
      <c r="ALX331"/>
      <c r="ALY331"/>
      <c r="ALZ331"/>
      <c r="AMA331"/>
      <c r="AMB331"/>
      <c r="AMC331"/>
      <c r="AMD331"/>
      <c r="AME331"/>
      <c r="AMF331"/>
      <c r="AMG331"/>
      <c r="AMH331"/>
      <c r="AMI331"/>
      <c r="AMJ331"/>
    </row>
    <row r="332" spans="1003:1024" x14ac:dyDescent="0.2">
      <c r="ALO332"/>
      <c r="ALP332"/>
      <c r="ALQ332"/>
      <c r="ALR332"/>
      <c r="ALS332"/>
      <c r="ALT332"/>
      <c r="ALU332"/>
      <c r="ALV332"/>
      <c r="ALW332"/>
      <c r="ALX332"/>
      <c r="ALY332"/>
      <c r="ALZ332"/>
      <c r="AMA332"/>
      <c r="AMB332"/>
      <c r="AMC332"/>
      <c r="AMD332"/>
      <c r="AME332"/>
      <c r="AMF332"/>
      <c r="AMG332"/>
      <c r="AMH332"/>
      <c r="AMI332"/>
      <c r="AMJ332"/>
    </row>
    <row r="333" spans="1003:1024" x14ac:dyDescent="0.2">
      <c r="ALO333"/>
      <c r="ALP333"/>
      <c r="ALQ333"/>
      <c r="ALR333"/>
      <c r="ALS333"/>
      <c r="ALT333"/>
      <c r="ALU333"/>
      <c r="ALV333"/>
      <c r="ALW333"/>
      <c r="ALX333"/>
      <c r="ALY333"/>
      <c r="ALZ333"/>
      <c r="AMA333"/>
      <c r="AMB333"/>
      <c r="AMC333"/>
      <c r="AMD333"/>
      <c r="AME333"/>
      <c r="AMF333"/>
      <c r="AMG333"/>
      <c r="AMH333"/>
      <c r="AMI333"/>
      <c r="AMJ333"/>
    </row>
    <row r="334" spans="1003:1024" x14ac:dyDescent="0.2">
      <c r="ALO334"/>
      <c r="ALP334"/>
      <c r="ALQ334"/>
      <c r="ALR334"/>
      <c r="ALS334"/>
      <c r="ALT334"/>
      <c r="ALU334"/>
      <c r="ALV334"/>
      <c r="ALW334"/>
      <c r="ALX334"/>
      <c r="ALY334"/>
      <c r="ALZ334"/>
      <c r="AMA334"/>
      <c r="AMB334"/>
      <c r="AMC334"/>
      <c r="AMD334"/>
      <c r="AME334"/>
      <c r="AMF334"/>
      <c r="AMG334"/>
      <c r="AMH334"/>
      <c r="AMI334"/>
      <c r="AMJ334"/>
    </row>
    <row r="335" spans="1003:1024" x14ac:dyDescent="0.2">
      <c r="ALO335"/>
      <c r="ALP335"/>
      <c r="ALQ335"/>
      <c r="ALR335"/>
      <c r="ALS335"/>
      <c r="ALT335"/>
      <c r="ALU335"/>
      <c r="ALV335"/>
      <c r="ALW335"/>
      <c r="ALX335"/>
      <c r="ALY335"/>
      <c r="ALZ335"/>
      <c r="AMA335"/>
      <c r="AMB335"/>
      <c r="AMC335"/>
      <c r="AMD335"/>
      <c r="AME335"/>
      <c r="AMF335"/>
      <c r="AMG335"/>
      <c r="AMH335"/>
      <c r="AMI335"/>
      <c r="AMJ335"/>
    </row>
    <row r="336" spans="1003:1024" x14ac:dyDescent="0.2">
      <c r="ALO336"/>
      <c r="ALP336"/>
      <c r="ALQ336"/>
      <c r="ALR336"/>
      <c r="ALS336"/>
      <c r="ALT336"/>
      <c r="ALU336"/>
      <c r="ALV336"/>
      <c r="ALW336"/>
      <c r="ALX336"/>
      <c r="ALY336"/>
      <c r="ALZ336"/>
      <c r="AMA336"/>
      <c r="AMB336"/>
      <c r="AMC336"/>
      <c r="AMD336"/>
      <c r="AME336"/>
      <c r="AMF336"/>
      <c r="AMG336"/>
      <c r="AMH336"/>
      <c r="AMI336"/>
      <c r="AMJ336"/>
    </row>
    <row r="337" spans="1003:1024" x14ac:dyDescent="0.2">
      <c r="ALO337"/>
      <c r="ALP337"/>
      <c r="ALQ337"/>
      <c r="ALR337"/>
      <c r="ALS337"/>
      <c r="ALT337"/>
      <c r="ALU337"/>
      <c r="ALV337"/>
      <c r="ALW337"/>
      <c r="ALX337"/>
      <c r="ALY337"/>
      <c r="ALZ337"/>
      <c r="AMA337"/>
      <c r="AMB337"/>
      <c r="AMC337"/>
      <c r="AMD337"/>
      <c r="AME337"/>
      <c r="AMF337"/>
      <c r="AMG337"/>
      <c r="AMH337"/>
      <c r="AMI337"/>
      <c r="AMJ337"/>
    </row>
    <row r="338" spans="1003:1024" x14ac:dyDescent="0.2"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</row>
    <row r="339" spans="1003:1024" x14ac:dyDescent="0.2">
      <c r="ALO339"/>
      <c r="ALP339"/>
      <c r="ALQ339"/>
      <c r="ALR339"/>
      <c r="ALS339"/>
      <c r="ALT339"/>
      <c r="ALU339"/>
      <c r="ALV339"/>
      <c r="ALW339"/>
      <c r="ALX339"/>
      <c r="ALY339"/>
      <c r="ALZ339"/>
      <c r="AMA339"/>
      <c r="AMB339"/>
      <c r="AMC339"/>
      <c r="AMD339"/>
      <c r="AME339"/>
      <c r="AMF339"/>
      <c r="AMG339"/>
      <c r="AMH339"/>
      <c r="AMI339"/>
      <c r="AMJ339"/>
    </row>
  </sheetData>
  <mergeCells count="2">
    <mergeCell ref="G6:H6"/>
    <mergeCell ref="J6:K6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8"/>
    <pageSetUpPr fitToPage="1"/>
  </sheetPr>
  <dimension ref="A1:AMJ22"/>
  <sheetViews>
    <sheetView topLeftCell="A2" zoomScale="115" zoomScaleNormal="115" workbookViewId="0">
      <pane xSplit="1" ySplit="1" topLeftCell="B3" activePane="bottomRight" state="frozen"/>
      <selection sqref="A1:G1"/>
      <selection pane="topRight" sqref="A1:G1"/>
      <selection pane="bottomLeft" sqref="A1:G1"/>
      <selection pane="bottomRight" sqref="A1:G1"/>
    </sheetView>
  </sheetViews>
  <sheetFormatPr baseColWidth="10" defaultColWidth="11.42578125" defaultRowHeight="12.75" x14ac:dyDescent="0.2"/>
  <cols>
    <col min="1" max="1" width="79.42578125" style="20" customWidth="1"/>
    <col min="2" max="6" width="12.5703125" style="20" bestFit="1" customWidth="1"/>
    <col min="7" max="7" width="14.85546875" style="20" customWidth="1"/>
    <col min="8" max="1024" width="11.42578125" style="20"/>
  </cols>
  <sheetData>
    <row r="1" spans="1:1024" ht="11.25" customHeight="1" x14ac:dyDescent="0.2">
      <c r="A1" s="332" t="s">
        <v>921</v>
      </c>
      <c r="B1" s="332"/>
      <c r="C1" s="332"/>
      <c r="D1" s="332"/>
      <c r="E1" s="332"/>
      <c r="F1" s="332"/>
    </row>
    <row r="2" spans="1:1024" x14ac:dyDescent="0.2">
      <c r="A2" s="333" t="s">
        <v>932</v>
      </c>
      <c r="B2" s="334"/>
      <c r="C2" s="334"/>
      <c r="D2" s="334"/>
      <c r="E2" s="334"/>
      <c r="F2" s="334"/>
    </row>
    <row r="3" spans="1:1024" x14ac:dyDescent="0.2">
      <c r="A3" s="335"/>
      <c r="B3" s="282">
        <v>2016</v>
      </c>
      <c r="C3" s="282">
        <v>2017</v>
      </c>
      <c r="D3" s="282">
        <v>2018</v>
      </c>
      <c r="E3" s="282" t="s">
        <v>995</v>
      </c>
      <c r="F3" s="282" t="s">
        <v>996</v>
      </c>
      <c r="AMG3"/>
      <c r="AMH3"/>
      <c r="AMI3"/>
      <c r="AMJ3"/>
    </row>
    <row r="4" spans="1:1024" x14ac:dyDescent="0.2">
      <c r="A4" s="336"/>
      <c r="B4" s="249">
        <v>29831313</v>
      </c>
      <c r="C4" s="249">
        <v>31383376</v>
      </c>
      <c r="D4" s="249">
        <v>32740955</v>
      </c>
      <c r="E4" s="249">
        <v>34172158</v>
      </c>
      <c r="F4" s="249">
        <v>26789155</v>
      </c>
      <c r="G4" s="220">
        <f t="shared" ref="G4:G17" si="0">F4/E4-1</f>
        <v>-0.21605316819616716</v>
      </c>
      <c r="AMG4"/>
      <c r="AMH4"/>
      <c r="AMI4"/>
      <c r="AMJ4"/>
    </row>
    <row r="5" spans="1:1024" x14ac:dyDescent="0.2">
      <c r="A5" s="252" t="s">
        <v>475</v>
      </c>
      <c r="B5" s="250">
        <v>208673</v>
      </c>
      <c r="C5" s="250">
        <v>194847</v>
      </c>
      <c r="D5" s="250">
        <v>167235</v>
      </c>
      <c r="E5" s="250">
        <v>188486</v>
      </c>
      <c r="F5" s="250">
        <v>192656</v>
      </c>
      <c r="G5" s="221">
        <f t="shared" si="0"/>
        <v>2.2123659051600741E-2</v>
      </c>
      <c r="AMG5"/>
      <c r="AMH5"/>
      <c r="AMI5"/>
      <c r="AMJ5"/>
    </row>
    <row r="6" spans="1:1024" ht="22.5" x14ac:dyDescent="0.2">
      <c r="A6" s="252" t="s">
        <v>476</v>
      </c>
      <c r="B6" s="250">
        <v>1681276</v>
      </c>
      <c r="C6" s="250">
        <v>1732729</v>
      </c>
      <c r="D6" s="250">
        <v>1753181</v>
      </c>
      <c r="E6" s="250">
        <v>1803918</v>
      </c>
      <c r="F6" s="250">
        <v>1572760</v>
      </c>
      <c r="G6" s="221">
        <f t="shared" si="0"/>
        <v>-0.12814218828128554</v>
      </c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/>
      <c r="AMH6"/>
      <c r="AMI6"/>
      <c r="AMJ6"/>
    </row>
    <row r="7" spans="1:1024" x14ac:dyDescent="0.2">
      <c r="A7" s="253" t="s">
        <v>920</v>
      </c>
      <c r="B7" s="250">
        <v>784041</v>
      </c>
      <c r="C7" s="250">
        <v>797601</v>
      </c>
      <c r="D7" s="250">
        <v>809631</v>
      </c>
      <c r="E7" s="250">
        <v>846107</v>
      </c>
      <c r="F7" s="250">
        <v>730481</v>
      </c>
      <c r="G7" s="221">
        <f t="shared" si="0"/>
        <v>-0.13665647489029165</v>
      </c>
      <c r="AMG7"/>
      <c r="AMH7"/>
      <c r="AMI7"/>
      <c r="AMJ7"/>
    </row>
    <row r="8" spans="1:1024" x14ac:dyDescent="0.2">
      <c r="A8" s="254" t="s">
        <v>477</v>
      </c>
      <c r="B8" s="250">
        <v>2028532</v>
      </c>
      <c r="C8" s="250">
        <v>2148290</v>
      </c>
      <c r="D8" s="250">
        <v>2175641</v>
      </c>
      <c r="E8" s="250">
        <v>2444551</v>
      </c>
      <c r="F8" s="250">
        <v>2166682</v>
      </c>
      <c r="G8" s="221">
        <f t="shared" si="0"/>
        <v>-0.11366872689504126</v>
      </c>
      <c r="AMG8"/>
      <c r="AMH8"/>
      <c r="AMI8"/>
      <c r="AMJ8"/>
    </row>
    <row r="9" spans="1:1024" ht="22.5" x14ac:dyDescent="0.2">
      <c r="A9" s="252" t="s">
        <v>478</v>
      </c>
      <c r="B9" s="250">
        <v>9765620</v>
      </c>
      <c r="C9" s="250">
        <v>10437829</v>
      </c>
      <c r="D9" s="250">
        <v>10861966</v>
      </c>
      <c r="E9" s="250">
        <v>11325085</v>
      </c>
      <c r="F9" s="250">
        <v>6102632</v>
      </c>
      <c r="G9" s="221">
        <f t="shared" si="0"/>
        <v>-0.46114029166227011</v>
      </c>
      <c r="AMG9"/>
      <c r="AMH9"/>
      <c r="AMI9"/>
      <c r="AMJ9"/>
    </row>
    <row r="10" spans="1:1024" x14ac:dyDescent="0.2">
      <c r="A10" s="254" t="s">
        <v>479</v>
      </c>
      <c r="B10" s="250">
        <v>512216</v>
      </c>
      <c r="C10" s="250">
        <v>525286</v>
      </c>
      <c r="D10" s="250">
        <v>533755</v>
      </c>
      <c r="E10" s="250">
        <v>574448</v>
      </c>
      <c r="F10" s="250">
        <v>542119</v>
      </c>
      <c r="G10" s="221">
        <f t="shared" si="0"/>
        <v>-5.627837506615041E-2</v>
      </c>
      <c r="AMG10"/>
      <c r="AMH10"/>
      <c r="AMI10"/>
      <c r="AMJ10"/>
    </row>
    <row r="11" spans="1:1024" x14ac:dyDescent="0.2">
      <c r="A11" s="254" t="s">
        <v>480</v>
      </c>
      <c r="B11" s="250">
        <v>828501</v>
      </c>
      <c r="C11" s="250">
        <v>891783</v>
      </c>
      <c r="D11" s="250">
        <v>976001</v>
      </c>
      <c r="E11" s="250">
        <v>955793</v>
      </c>
      <c r="F11" s="250">
        <v>1008765</v>
      </c>
      <c r="G11" s="221">
        <f t="shared" si="0"/>
        <v>5.5422042220439005E-2</v>
      </c>
      <c r="AMG11"/>
      <c r="AMH11"/>
      <c r="AMI11"/>
      <c r="AMJ11"/>
    </row>
    <row r="12" spans="1:1024" x14ac:dyDescent="0.2">
      <c r="A12" s="254" t="s">
        <v>481</v>
      </c>
      <c r="B12" s="250">
        <v>4080102</v>
      </c>
      <c r="C12" s="250">
        <v>4208289</v>
      </c>
      <c r="D12" s="250">
        <v>4454229</v>
      </c>
      <c r="E12" s="250">
        <v>4618407</v>
      </c>
      <c r="F12" s="250">
        <v>4611013</v>
      </c>
      <c r="G12" s="221">
        <f t="shared" si="0"/>
        <v>-1.6009849283530331E-3</v>
      </c>
      <c r="AMG12"/>
      <c r="AMH12"/>
      <c r="AMI12"/>
      <c r="AMJ12"/>
    </row>
    <row r="13" spans="1:1024" x14ac:dyDescent="0.2">
      <c r="A13" s="254" t="s">
        <v>482</v>
      </c>
      <c r="B13" s="250">
        <v>2486180</v>
      </c>
      <c r="C13" s="250">
        <v>2597660</v>
      </c>
      <c r="D13" s="250">
        <v>2812368</v>
      </c>
      <c r="E13" s="250">
        <v>2937842</v>
      </c>
      <c r="F13" s="250">
        <v>2391968</v>
      </c>
      <c r="G13" s="221">
        <f t="shared" si="0"/>
        <v>-0.18580781403492763</v>
      </c>
      <c r="AMG13"/>
      <c r="AMH13"/>
      <c r="AMI13"/>
      <c r="AMJ13"/>
    </row>
    <row r="14" spans="1:1024" x14ac:dyDescent="0.2">
      <c r="A14" s="254" t="s">
        <v>483</v>
      </c>
      <c r="B14" s="250">
        <v>4085577</v>
      </c>
      <c r="C14" s="250">
        <v>4251477</v>
      </c>
      <c r="D14" s="250">
        <v>4359200</v>
      </c>
      <c r="E14" s="250">
        <v>4560945</v>
      </c>
      <c r="F14" s="250">
        <v>4718385</v>
      </c>
      <c r="G14" s="221">
        <f t="shared" si="0"/>
        <v>3.4519162147318205E-2</v>
      </c>
      <c r="AMG14"/>
      <c r="AMH14"/>
      <c r="AMI14"/>
      <c r="AMJ14"/>
    </row>
    <row r="15" spans="1:1024" x14ac:dyDescent="0.2">
      <c r="A15" s="254" t="s">
        <v>484</v>
      </c>
      <c r="B15" s="250">
        <v>1391977</v>
      </c>
      <c r="C15" s="250">
        <v>1459424</v>
      </c>
      <c r="D15" s="250">
        <v>1533467</v>
      </c>
      <c r="E15" s="250">
        <v>1580083</v>
      </c>
      <c r="F15" s="250">
        <v>1146325</v>
      </c>
      <c r="G15" s="221">
        <f t="shared" si="0"/>
        <v>-0.2745159589717755</v>
      </c>
      <c r="AMG15"/>
      <c r="AMH15"/>
      <c r="AMI15"/>
      <c r="AMJ15"/>
    </row>
    <row r="16" spans="1:1024" x14ac:dyDescent="0.2">
      <c r="A16" s="255" t="s">
        <v>485</v>
      </c>
      <c r="B16" s="251">
        <v>27068654</v>
      </c>
      <c r="C16" s="251">
        <v>28447614</v>
      </c>
      <c r="D16" s="251">
        <v>29627043</v>
      </c>
      <c r="E16" s="251">
        <v>30989558</v>
      </c>
      <c r="F16" s="251">
        <v>24453305</v>
      </c>
      <c r="G16" s="221">
        <f t="shared" si="0"/>
        <v>-0.21091791628651169</v>
      </c>
      <c r="AMG16"/>
      <c r="AMH16"/>
      <c r="AMI16"/>
      <c r="AMJ16"/>
    </row>
    <row r="17" spans="1:8" ht="14.25" x14ac:dyDescent="0.2">
      <c r="A17" s="256" t="s">
        <v>486</v>
      </c>
      <c r="B17" s="250">
        <v>2762659</v>
      </c>
      <c r="C17" s="250">
        <v>2935762</v>
      </c>
      <c r="D17" s="250">
        <v>3113912</v>
      </c>
      <c r="E17" s="250">
        <v>3182600</v>
      </c>
      <c r="F17" s="250">
        <v>2335850</v>
      </c>
      <c r="G17" s="221">
        <f t="shared" si="0"/>
        <v>-0.2660560547979639</v>
      </c>
      <c r="H17" s="11"/>
    </row>
    <row r="18" spans="1:8" ht="24" customHeight="1" x14ac:dyDescent="0.2">
      <c r="A18" s="337" t="s">
        <v>1010</v>
      </c>
      <c r="B18" s="337"/>
      <c r="C18" s="337"/>
      <c r="D18" s="337"/>
      <c r="E18" s="337"/>
      <c r="F18" s="337"/>
      <c r="G18" s="102"/>
    </row>
    <row r="19" spans="1:8" x14ac:dyDescent="0.2">
      <c r="A19" s="338" t="s">
        <v>997</v>
      </c>
      <c r="B19" s="338"/>
      <c r="C19" s="338"/>
      <c r="D19" s="338"/>
      <c r="E19" s="338"/>
      <c r="F19" s="338"/>
      <c r="G19" s="43"/>
    </row>
    <row r="20" spans="1:8" hidden="1" x14ac:dyDescent="0.2"/>
    <row r="21" spans="1:8" hidden="1" x14ac:dyDescent="0.2">
      <c r="A21" s="43" t="s">
        <v>487</v>
      </c>
    </row>
    <row r="22" spans="1:8" ht="14.25" hidden="1" x14ac:dyDescent="0.2">
      <c r="B22" s="102"/>
      <c r="C22" s="102"/>
      <c r="D22" s="103"/>
      <c r="E22" s="102"/>
      <c r="F22" s="103"/>
      <c r="G22" s="102"/>
    </row>
  </sheetData>
  <mergeCells count="5">
    <mergeCell ref="A1:F1"/>
    <mergeCell ref="A2:F2"/>
    <mergeCell ref="A3:A4"/>
    <mergeCell ref="A18:F18"/>
    <mergeCell ref="A19:F19"/>
  </mergeCells>
  <conditionalFormatting sqref="G4:G17">
    <cfRule type="cellIs" dxfId="0" priority="1" operator="greaterThan">
      <formula>0</formula>
    </cfRule>
  </conditionalFormatting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8"/>
  </sheetPr>
  <dimension ref="A1:AMJ25"/>
  <sheetViews>
    <sheetView zoomScale="115" zoomScaleNormal="115" workbookViewId="0">
      <selection sqref="A1:G1"/>
    </sheetView>
  </sheetViews>
  <sheetFormatPr baseColWidth="10" defaultColWidth="11.42578125" defaultRowHeight="12.75" x14ac:dyDescent="0.2"/>
  <cols>
    <col min="1" max="1024" width="11.42578125" style="20"/>
  </cols>
  <sheetData>
    <row r="1" spans="1:1024" ht="23.25" customHeight="1" x14ac:dyDescent="0.2">
      <c r="A1" s="322" t="s">
        <v>1022</v>
      </c>
      <c r="B1" s="322"/>
      <c r="C1" s="322"/>
      <c r="D1" s="322"/>
      <c r="E1" s="322"/>
    </row>
    <row r="2" spans="1:1024" x14ac:dyDescent="0.2">
      <c r="A2" s="343"/>
      <c r="B2" s="344" t="s">
        <v>87</v>
      </c>
      <c r="C2" s="344" t="s">
        <v>88</v>
      </c>
      <c r="D2" s="345" t="s">
        <v>488</v>
      </c>
      <c r="E2" s="345"/>
    </row>
    <row r="3" spans="1:1024" x14ac:dyDescent="0.2">
      <c r="A3" s="343"/>
      <c r="B3" s="344"/>
      <c r="C3" s="344"/>
      <c r="D3" s="283" t="s">
        <v>87</v>
      </c>
      <c r="E3" s="283" t="s">
        <v>88</v>
      </c>
    </row>
    <row r="4" spans="1:1024" x14ac:dyDescent="0.2">
      <c r="A4" s="104">
        <v>2017</v>
      </c>
      <c r="B4" s="105">
        <v>101.26758333333299</v>
      </c>
      <c r="C4" s="105">
        <v>104.466666666667</v>
      </c>
      <c r="D4" s="106">
        <v>0.37673976789294183</v>
      </c>
      <c r="E4" s="106">
        <v>2.8523982757294064</v>
      </c>
    </row>
    <row r="5" spans="1:1024" x14ac:dyDescent="0.2">
      <c r="A5" s="104">
        <v>2018</v>
      </c>
      <c r="B5" s="105">
        <v>97.144583333333401</v>
      </c>
      <c r="C5" s="105">
        <v>105.2465</v>
      </c>
      <c r="D5" s="106">
        <v>-4.0713917171581908</v>
      </c>
      <c r="E5" s="106">
        <v>0.74649010848724107</v>
      </c>
    </row>
    <row r="6" spans="1:1024" x14ac:dyDescent="0.2">
      <c r="A6" s="104">
        <v>2019</v>
      </c>
      <c r="B6" s="105">
        <v>91</v>
      </c>
      <c r="C6" s="105">
        <v>105.9</v>
      </c>
      <c r="D6" s="106">
        <v>-6.3251939763325886</v>
      </c>
      <c r="E6" s="106">
        <v>0.62092326110607665</v>
      </c>
    </row>
    <row r="7" spans="1:1024" x14ac:dyDescent="0.2">
      <c r="A7" s="104">
        <v>2020</v>
      </c>
      <c r="B7" s="105">
        <v>72</v>
      </c>
      <c r="C7" s="105">
        <v>96.2</v>
      </c>
      <c r="D7" s="106">
        <v>-20.879120879120883</v>
      </c>
      <c r="E7" s="106">
        <v>-9.159584513692165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  <c r="AIJ7" s="43"/>
      <c r="AIK7" s="43"/>
      <c r="AIL7" s="43"/>
      <c r="AIM7" s="43"/>
      <c r="AIN7" s="43"/>
      <c r="AIO7" s="43"/>
      <c r="AIP7" s="43"/>
      <c r="AIQ7" s="43"/>
      <c r="AIR7" s="43"/>
      <c r="AIS7" s="43"/>
      <c r="AIT7" s="43"/>
      <c r="AIU7" s="43"/>
      <c r="AIV7" s="43"/>
      <c r="AIW7" s="43"/>
      <c r="AIX7" s="43"/>
      <c r="AIY7" s="43"/>
      <c r="AIZ7" s="43"/>
      <c r="AJA7" s="43"/>
      <c r="AJB7" s="43"/>
      <c r="AJC7" s="43"/>
      <c r="AJD7" s="43"/>
      <c r="AJE7" s="43"/>
      <c r="AJF7" s="43"/>
      <c r="AJG7" s="43"/>
      <c r="AJH7" s="43"/>
      <c r="AJI7" s="43"/>
      <c r="AJJ7" s="43"/>
      <c r="AJK7" s="43"/>
      <c r="AJL7" s="43"/>
      <c r="AJM7" s="43"/>
      <c r="AJN7" s="43"/>
      <c r="AJO7" s="43"/>
      <c r="AJP7" s="43"/>
      <c r="AJQ7" s="43"/>
      <c r="AJR7" s="43"/>
      <c r="AJS7" s="43"/>
      <c r="AJT7" s="43"/>
      <c r="AJU7" s="43"/>
      <c r="AJV7" s="43"/>
      <c r="AJW7" s="43"/>
      <c r="AJX7" s="43"/>
      <c r="AJY7" s="43"/>
      <c r="AJZ7" s="43"/>
      <c r="AKA7" s="43"/>
      <c r="AKB7" s="43"/>
      <c r="AKC7" s="43"/>
      <c r="AKD7" s="43"/>
      <c r="AKE7" s="43"/>
      <c r="AKF7" s="43"/>
      <c r="AKG7" s="43"/>
      <c r="AKH7" s="43"/>
      <c r="AKI7" s="43"/>
      <c r="AKJ7" s="43"/>
      <c r="AKK7" s="43"/>
      <c r="AKL7" s="43"/>
      <c r="AKM7" s="43"/>
      <c r="AKN7" s="43"/>
      <c r="AKO7" s="43"/>
      <c r="AKP7" s="43"/>
      <c r="AKQ7" s="43"/>
      <c r="AKR7" s="43"/>
      <c r="AKS7" s="43"/>
      <c r="AKT7" s="43"/>
      <c r="AKU7" s="43"/>
      <c r="AKV7" s="43"/>
      <c r="AKW7" s="43"/>
      <c r="AKX7" s="43"/>
      <c r="AKY7" s="43"/>
      <c r="AKZ7" s="43"/>
      <c r="ALA7" s="43"/>
      <c r="ALB7" s="43"/>
      <c r="ALC7" s="43"/>
      <c r="ALD7" s="43"/>
      <c r="ALE7" s="43"/>
      <c r="ALF7" s="43"/>
      <c r="ALG7" s="43"/>
      <c r="ALH7" s="43"/>
      <c r="ALI7" s="43"/>
      <c r="ALJ7" s="43"/>
      <c r="ALK7" s="43"/>
      <c r="ALL7" s="43"/>
      <c r="ALM7" s="43"/>
      <c r="ALN7" s="43"/>
      <c r="ALO7" s="43"/>
      <c r="ALP7" s="43"/>
      <c r="ALQ7" s="43"/>
      <c r="ALR7" s="43"/>
      <c r="ALS7" s="43"/>
      <c r="ALT7" s="43"/>
      <c r="ALU7" s="43"/>
      <c r="ALV7" s="43"/>
      <c r="ALW7" s="43"/>
      <c r="ALX7" s="43"/>
      <c r="ALY7" s="43"/>
      <c r="ALZ7" s="43"/>
      <c r="AMA7" s="43"/>
      <c r="AMB7" s="43"/>
      <c r="AMC7" s="43"/>
      <c r="AMD7" s="43"/>
      <c r="AME7" s="43"/>
      <c r="AMF7" s="43"/>
      <c r="AMG7" s="43"/>
      <c r="AMH7" s="43"/>
      <c r="AMI7" s="43"/>
      <c r="AMJ7" s="43"/>
    </row>
    <row r="8" spans="1:1024" x14ac:dyDescent="0.2">
      <c r="A8" s="107">
        <v>2021</v>
      </c>
      <c r="B8" s="108">
        <v>80.05</v>
      </c>
      <c r="C8" s="108">
        <v>103.03</v>
      </c>
      <c r="D8" s="109">
        <v>11.18055555555555</v>
      </c>
      <c r="E8" s="109">
        <v>7.0997920997921016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  <c r="AIJ8" s="43"/>
      <c r="AIK8" s="43"/>
      <c r="AIL8" s="43"/>
      <c r="AIM8" s="43"/>
      <c r="AIN8" s="43"/>
      <c r="AIO8" s="43"/>
      <c r="AIP8" s="43"/>
      <c r="AIQ8" s="43"/>
      <c r="AIR8" s="43"/>
      <c r="AIS8" s="43"/>
      <c r="AIT8" s="43"/>
      <c r="AIU8" s="43"/>
      <c r="AIV8" s="43"/>
      <c r="AIW8" s="43"/>
      <c r="AIX8" s="43"/>
      <c r="AIY8" s="43"/>
      <c r="AIZ8" s="43"/>
      <c r="AJA8" s="43"/>
      <c r="AJB8" s="43"/>
      <c r="AJC8" s="43"/>
      <c r="AJD8" s="43"/>
      <c r="AJE8" s="43"/>
      <c r="AJF8" s="43"/>
      <c r="AJG8" s="43"/>
      <c r="AJH8" s="43"/>
      <c r="AJI8" s="43"/>
      <c r="AJJ8" s="43"/>
      <c r="AJK8" s="43"/>
      <c r="AJL8" s="43"/>
      <c r="AJM8" s="43"/>
      <c r="AJN8" s="43"/>
      <c r="AJO8" s="43"/>
      <c r="AJP8" s="43"/>
      <c r="AJQ8" s="43"/>
      <c r="AJR8" s="43"/>
      <c r="AJS8" s="43"/>
      <c r="AJT8" s="43"/>
      <c r="AJU8" s="43"/>
      <c r="AJV8" s="43"/>
      <c r="AJW8" s="43"/>
      <c r="AJX8" s="43"/>
      <c r="AJY8" s="43"/>
      <c r="AJZ8" s="43"/>
      <c r="AKA8" s="43"/>
      <c r="AKB8" s="43"/>
      <c r="AKC8" s="43"/>
      <c r="AKD8" s="43"/>
      <c r="AKE8" s="43"/>
      <c r="AKF8" s="43"/>
      <c r="AKG8" s="43"/>
      <c r="AKH8" s="43"/>
      <c r="AKI8" s="43"/>
      <c r="AKJ8" s="43"/>
      <c r="AKK8" s="43"/>
      <c r="AKL8" s="43"/>
      <c r="AKM8" s="43"/>
      <c r="AKN8" s="43"/>
      <c r="AKO8" s="43"/>
      <c r="AKP8" s="43"/>
      <c r="AKQ8" s="43"/>
      <c r="AKR8" s="43"/>
      <c r="AKS8" s="43"/>
      <c r="AKT8" s="43"/>
      <c r="AKU8" s="43"/>
      <c r="AKV8" s="43"/>
      <c r="AKW8" s="43"/>
      <c r="AKX8" s="43"/>
      <c r="AKY8" s="43"/>
      <c r="AKZ8" s="43"/>
      <c r="ALA8" s="43"/>
      <c r="ALB8" s="43"/>
      <c r="ALC8" s="43"/>
      <c r="ALD8" s="43"/>
      <c r="ALE8" s="43"/>
      <c r="ALF8" s="43"/>
      <c r="ALG8" s="43"/>
      <c r="ALH8" s="43"/>
      <c r="ALI8" s="43"/>
      <c r="ALJ8" s="43"/>
      <c r="ALK8" s="43"/>
      <c r="ALL8" s="43"/>
      <c r="ALM8" s="43"/>
      <c r="ALN8" s="43"/>
      <c r="ALO8" s="43"/>
      <c r="ALP8" s="43"/>
      <c r="ALQ8" s="43"/>
      <c r="ALR8" s="43"/>
      <c r="ALS8" s="43"/>
      <c r="ALT8" s="43"/>
      <c r="ALU8" s="43"/>
      <c r="ALV8" s="43"/>
      <c r="ALW8" s="43"/>
      <c r="ALX8" s="43"/>
      <c r="ALY8" s="43"/>
      <c r="ALZ8" s="43"/>
      <c r="AMA8" s="43"/>
      <c r="AMB8" s="43"/>
      <c r="AMC8" s="43"/>
      <c r="AMD8" s="43"/>
      <c r="AME8" s="43"/>
      <c r="AMF8" s="43"/>
      <c r="AMG8" s="43"/>
      <c r="AMH8" s="43"/>
      <c r="AMI8" s="43"/>
      <c r="AMJ8" s="43"/>
    </row>
    <row r="9" spans="1:1024" x14ac:dyDescent="0.2">
      <c r="A9" s="337" t="s">
        <v>1012</v>
      </c>
      <c r="B9" s="337"/>
      <c r="C9" s="337"/>
      <c r="D9" s="337"/>
      <c r="E9" s="337"/>
    </row>
    <row r="10" spans="1:1024" ht="22.5" customHeight="1" x14ac:dyDescent="0.2">
      <c r="A10" s="342"/>
      <c r="B10" s="342"/>
      <c r="C10" s="342"/>
      <c r="D10" s="342"/>
      <c r="E10" s="342"/>
    </row>
    <row r="11" spans="1:1024" ht="15.75" hidden="1" x14ac:dyDescent="0.25">
      <c r="A11" s="20" t="s">
        <v>89</v>
      </c>
      <c r="H11" s="110" t="s">
        <v>489</v>
      </c>
    </row>
    <row r="12" spans="1:1024" ht="165" hidden="1" x14ac:dyDescent="0.2">
      <c r="H12" s="111" t="s">
        <v>92</v>
      </c>
    </row>
    <row r="13" spans="1:1024" ht="24" hidden="1" x14ac:dyDescent="0.2">
      <c r="H13" s="112" t="s">
        <v>490</v>
      </c>
    </row>
    <row r="14" spans="1:1024" ht="25.5" hidden="1" x14ac:dyDescent="0.2">
      <c r="H14" s="113" t="s">
        <v>491</v>
      </c>
    </row>
    <row r="15" spans="1:1024" hidden="1" x14ac:dyDescent="0.2">
      <c r="H15" s="114" t="s">
        <v>492</v>
      </c>
    </row>
    <row r="16" spans="1:1024" hidden="1" x14ac:dyDescent="0.2">
      <c r="H16" s="114" t="s">
        <v>493</v>
      </c>
    </row>
    <row r="17" spans="8:11" hidden="1" x14ac:dyDescent="0.2">
      <c r="H17" s="115" t="s">
        <v>494</v>
      </c>
    </row>
    <row r="18" spans="8:11" ht="12.75" hidden="1" customHeight="1" x14ac:dyDescent="0.2">
      <c r="H18" s="339"/>
      <c r="I18" s="340" t="s">
        <v>95</v>
      </c>
      <c r="J18" s="340"/>
      <c r="K18" s="340"/>
    </row>
    <row r="19" spans="8:11" hidden="1" x14ac:dyDescent="0.2">
      <c r="H19" s="339"/>
      <c r="I19" s="116" t="s">
        <v>413</v>
      </c>
      <c r="J19" s="116" t="s">
        <v>316</v>
      </c>
      <c r="K19" s="116" t="s">
        <v>304</v>
      </c>
    </row>
    <row r="20" spans="8:11" ht="12.75" hidden="1" customHeight="1" x14ac:dyDescent="0.2">
      <c r="H20" s="341" t="s">
        <v>96</v>
      </c>
      <c r="I20" s="341"/>
      <c r="J20" s="341"/>
      <c r="K20" s="341"/>
    </row>
    <row r="21" spans="8:11" hidden="1" x14ac:dyDescent="0.2">
      <c r="H21" s="117" t="s">
        <v>98</v>
      </c>
      <c r="I21" s="118">
        <v>96.234999999999999</v>
      </c>
      <c r="J21" s="118">
        <v>105.946</v>
      </c>
      <c r="K21" s="118">
        <v>105.247</v>
      </c>
    </row>
    <row r="22" spans="8:11" ht="12.75" hidden="1" customHeight="1" x14ac:dyDescent="0.2">
      <c r="H22" s="341" t="s">
        <v>97</v>
      </c>
      <c r="I22" s="341"/>
      <c r="J22" s="341"/>
      <c r="K22" s="341"/>
    </row>
    <row r="23" spans="8:11" hidden="1" x14ac:dyDescent="0.2">
      <c r="H23" s="119" t="s">
        <v>98</v>
      </c>
      <c r="I23" s="120">
        <v>71.953000000000003</v>
      </c>
      <c r="J23" s="120">
        <v>90.994</v>
      </c>
      <c r="K23" s="120">
        <v>97.144999999999996</v>
      </c>
    </row>
    <row r="24" spans="8:11" hidden="1" x14ac:dyDescent="0.2"/>
    <row r="25" spans="8:11" ht="9.75" customHeight="1" x14ac:dyDescent="0.2"/>
  </sheetData>
  <mergeCells count="10">
    <mergeCell ref="A1:E1"/>
    <mergeCell ref="A2:A3"/>
    <mergeCell ref="B2:B3"/>
    <mergeCell ref="C2:C3"/>
    <mergeCell ref="D2:E2"/>
    <mergeCell ref="H18:H19"/>
    <mergeCell ref="I18:K18"/>
    <mergeCell ref="H20:K20"/>
    <mergeCell ref="H22:K22"/>
    <mergeCell ref="A9:E10"/>
  </mergeCells>
  <hyperlinks>
    <hyperlink ref="H14" r:id="rId1" xr:uid="{00000000-0004-0000-1000-000000000000}"/>
    <hyperlink ref="H15" r:id="rId2" location="tabs-tabla" xr:uid="{00000000-0004-0000-1000-000001000000}"/>
    <hyperlink ref="H16" r:id="rId3" location="tabs-grafico" xr:uid="{00000000-0004-0000-1000-000002000000}"/>
    <hyperlink ref="H17" r:id="rId4" location="tabs-mapa" xr:uid="{00000000-0004-0000-1000-000003000000}"/>
  </hyperlinks>
  <pageMargins left="0.7" right="0.7" top="0.75" bottom="0.75" header="0.51180555555555496" footer="0.51180555555555496"/>
  <pageSetup paperSize="9" orientation="portrait" horizontalDpi="300" verticalDpi="300" r:id="rId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8"/>
    <pageSetUpPr fitToPage="1"/>
  </sheetPr>
  <dimension ref="A1:AMJ42"/>
  <sheetViews>
    <sheetView zoomScale="115" zoomScaleNormal="115" workbookViewId="0">
      <selection sqref="A1:G1"/>
    </sheetView>
  </sheetViews>
  <sheetFormatPr baseColWidth="10" defaultColWidth="9.42578125" defaultRowHeight="12.75" x14ac:dyDescent="0.2"/>
  <cols>
    <col min="1" max="1" width="73.7109375" style="43" customWidth="1"/>
    <col min="2" max="4" width="10" style="43" customWidth="1"/>
    <col min="5" max="5" width="12" style="43" customWidth="1"/>
    <col min="6" max="7" width="9.42578125" style="43"/>
    <col min="8" max="11" width="11.5703125" style="43" customWidth="1"/>
    <col min="12" max="1024" width="9.42578125" style="43"/>
  </cols>
  <sheetData>
    <row r="1" spans="1:1024" x14ac:dyDescent="0.2">
      <c r="A1" s="305" t="s">
        <v>929</v>
      </c>
      <c r="B1" s="305"/>
      <c r="C1" s="305"/>
      <c r="D1" s="305"/>
      <c r="E1" s="305"/>
      <c r="H1" s="201"/>
    </row>
    <row r="2" spans="1:1024" x14ac:dyDescent="0.2">
      <c r="A2" s="44"/>
      <c r="B2" s="278">
        <v>2021</v>
      </c>
      <c r="C2" s="278">
        <v>2020</v>
      </c>
      <c r="D2" s="278" t="s">
        <v>912</v>
      </c>
      <c r="E2" s="278" t="s">
        <v>913</v>
      </c>
    </row>
    <row r="3" spans="1:1024" x14ac:dyDescent="0.2">
      <c r="A3" s="47" t="s">
        <v>324</v>
      </c>
      <c r="B3" s="48">
        <f>B4+B10+B35+B37</f>
        <v>4735</v>
      </c>
      <c r="C3" s="48">
        <f>C4+C10+C35+C37</f>
        <v>4834</v>
      </c>
      <c r="D3" s="48">
        <f t="shared" ref="D3:D41" si="0">B3-C3</f>
        <v>-99</v>
      </c>
      <c r="E3" s="138">
        <f>IFERROR(D3/C3*100,"")</f>
        <v>-2.0479933802234171</v>
      </c>
      <c r="AMG3"/>
      <c r="AMH3"/>
      <c r="AMI3"/>
      <c r="AMJ3"/>
    </row>
    <row r="4" spans="1:1024" x14ac:dyDescent="0.2">
      <c r="A4" s="128" t="s">
        <v>320</v>
      </c>
      <c r="B4" s="92">
        <f>SUM(B5:B9)</f>
        <v>51</v>
      </c>
      <c r="C4" s="92">
        <f>SUM(C5:C9)</f>
        <v>52</v>
      </c>
      <c r="D4" s="92">
        <f>B4-C4</f>
        <v>-1</v>
      </c>
      <c r="E4" s="213">
        <f>IFERROR(D4/C4*100,0)</f>
        <v>-1.9230769230769231</v>
      </c>
      <c r="AMG4"/>
      <c r="AMH4"/>
      <c r="AMI4"/>
      <c r="AMJ4"/>
    </row>
    <row r="5" spans="1:1024" x14ac:dyDescent="0.2">
      <c r="A5" s="129" t="s">
        <v>507</v>
      </c>
      <c r="B5" s="92">
        <v>1</v>
      </c>
      <c r="C5" s="92">
        <v>1</v>
      </c>
      <c r="D5" s="92">
        <f t="shared" ref="D5:D9" si="1">B5-C5</f>
        <v>0</v>
      </c>
      <c r="E5" s="213">
        <f t="shared" ref="E5:E9" si="2">IFERROR(D5/C5*100,0)</f>
        <v>0</v>
      </c>
      <c r="AMG5"/>
      <c r="AMH5"/>
      <c r="AMI5"/>
      <c r="AMJ5"/>
    </row>
    <row r="6" spans="1:1024" x14ac:dyDescent="0.2">
      <c r="A6" s="129" t="s">
        <v>508</v>
      </c>
      <c r="B6" s="92">
        <v>0</v>
      </c>
      <c r="C6" s="92">
        <v>0</v>
      </c>
      <c r="D6" s="92">
        <f t="shared" si="1"/>
        <v>0</v>
      </c>
      <c r="E6" s="213">
        <f t="shared" si="2"/>
        <v>0</v>
      </c>
      <c r="AMG6"/>
      <c r="AMH6"/>
      <c r="AMI6"/>
      <c r="AMJ6"/>
    </row>
    <row r="7" spans="1:1024" x14ac:dyDescent="0.2">
      <c r="A7" s="129" t="s">
        <v>509</v>
      </c>
      <c r="B7" s="92">
        <v>0</v>
      </c>
      <c r="C7" s="92">
        <v>0</v>
      </c>
      <c r="D7" s="92">
        <f t="shared" si="1"/>
        <v>0</v>
      </c>
      <c r="E7" s="213">
        <f t="shared" si="2"/>
        <v>0</v>
      </c>
      <c r="AMG7"/>
      <c r="AMH7"/>
      <c r="AMI7"/>
      <c r="AMJ7"/>
    </row>
    <row r="8" spans="1:1024" x14ac:dyDescent="0.2">
      <c r="A8" s="129" t="s">
        <v>510</v>
      </c>
      <c r="B8" s="92">
        <v>49</v>
      </c>
      <c r="C8" s="92">
        <v>50</v>
      </c>
      <c r="D8" s="92">
        <f t="shared" si="1"/>
        <v>-1</v>
      </c>
      <c r="E8" s="213">
        <f t="shared" si="2"/>
        <v>-2</v>
      </c>
      <c r="AMG8"/>
      <c r="AMH8"/>
      <c r="AMI8"/>
      <c r="AMJ8"/>
    </row>
    <row r="9" spans="1:1024" x14ac:dyDescent="0.2">
      <c r="A9" s="129" t="s">
        <v>511</v>
      </c>
      <c r="B9" s="92">
        <v>1</v>
      </c>
      <c r="C9" s="92">
        <v>1</v>
      </c>
      <c r="D9" s="92">
        <f t="shared" si="1"/>
        <v>0</v>
      </c>
      <c r="E9" s="213">
        <f t="shared" si="2"/>
        <v>0</v>
      </c>
      <c r="AMG9"/>
      <c r="AMH9"/>
      <c r="AMI9"/>
      <c r="AMJ9"/>
    </row>
    <row r="10" spans="1:1024" x14ac:dyDescent="0.2">
      <c r="A10" s="128" t="s">
        <v>321</v>
      </c>
      <c r="B10" s="215">
        <f>SUM(B11:B34)</f>
        <v>4356</v>
      </c>
      <c r="C10" s="215">
        <f>SUM(C11:C34)</f>
        <v>4451</v>
      </c>
      <c r="D10" s="215">
        <f t="shared" si="0"/>
        <v>-95</v>
      </c>
      <c r="E10" s="214">
        <f>D10/C10*100</f>
        <v>-2.1343518310492025</v>
      </c>
      <c r="AMG10"/>
      <c r="AMH10"/>
      <c r="AMI10"/>
      <c r="AMJ10"/>
    </row>
    <row r="11" spans="1:1024" x14ac:dyDescent="0.2">
      <c r="A11" s="129" t="s">
        <v>512</v>
      </c>
      <c r="B11" s="92">
        <v>487</v>
      </c>
      <c r="C11" s="92">
        <v>502</v>
      </c>
      <c r="D11" s="92">
        <f t="shared" si="0"/>
        <v>-15</v>
      </c>
      <c r="E11" s="213">
        <f>D11/C11</f>
        <v>-2.9880478087649404E-2</v>
      </c>
      <c r="AMG11"/>
      <c r="AMH11"/>
      <c r="AMI11"/>
      <c r="AMJ11"/>
    </row>
    <row r="12" spans="1:1024" x14ac:dyDescent="0.2">
      <c r="A12" s="129" t="s">
        <v>513</v>
      </c>
      <c r="B12" s="92">
        <v>119</v>
      </c>
      <c r="C12" s="92">
        <v>117</v>
      </c>
      <c r="D12" s="92">
        <f t="shared" si="0"/>
        <v>2</v>
      </c>
      <c r="E12" s="213">
        <f>D12/C12</f>
        <v>1.7094017094017096E-2</v>
      </c>
      <c r="AMG12"/>
      <c r="AMH12"/>
      <c r="AMI12"/>
      <c r="AMJ12"/>
    </row>
    <row r="13" spans="1:1024" x14ac:dyDescent="0.2">
      <c r="A13" s="129" t="s">
        <v>514</v>
      </c>
      <c r="B13" s="92">
        <v>0</v>
      </c>
      <c r="C13" s="92">
        <v>0</v>
      </c>
      <c r="D13" s="92">
        <f t="shared" si="0"/>
        <v>0</v>
      </c>
      <c r="E13" s="213">
        <v>0</v>
      </c>
      <c r="AMG13"/>
      <c r="AMH13"/>
      <c r="AMI13"/>
      <c r="AMJ13"/>
    </row>
    <row r="14" spans="1:1024" x14ac:dyDescent="0.2">
      <c r="A14" s="129" t="s">
        <v>515</v>
      </c>
      <c r="B14" s="92">
        <v>153</v>
      </c>
      <c r="C14" s="92">
        <v>156</v>
      </c>
      <c r="D14" s="92">
        <f t="shared" si="0"/>
        <v>-3</v>
      </c>
      <c r="E14" s="213">
        <f t="shared" ref="E14:E19" si="3">D14/C14</f>
        <v>-1.9230769230769232E-2</v>
      </c>
      <c r="AMG14"/>
      <c r="AMH14"/>
      <c r="AMI14"/>
      <c r="AMJ14"/>
    </row>
    <row r="15" spans="1:1024" x14ac:dyDescent="0.2">
      <c r="A15" s="129" t="s">
        <v>516</v>
      </c>
      <c r="B15" s="92">
        <v>119</v>
      </c>
      <c r="C15" s="92">
        <v>120</v>
      </c>
      <c r="D15" s="92">
        <f t="shared" si="0"/>
        <v>-1</v>
      </c>
      <c r="E15" s="213">
        <f t="shared" si="3"/>
        <v>-8.3333333333333332E-3</v>
      </c>
      <c r="AMG15"/>
      <c r="AMH15"/>
      <c r="AMI15"/>
      <c r="AMJ15"/>
    </row>
    <row r="16" spans="1:1024" x14ac:dyDescent="0.2">
      <c r="A16" s="129" t="s">
        <v>517</v>
      </c>
      <c r="B16" s="92">
        <v>109</v>
      </c>
      <c r="C16" s="92">
        <v>114</v>
      </c>
      <c r="D16" s="92">
        <f t="shared" si="0"/>
        <v>-5</v>
      </c>
      <c r="E16" s="213">
        <f t="shared" si="3"/>
        <v>-4.3859649122807015E-2</v>
      </c>
      <c r="AMG16"/>
      <c r="AMH16"/>
      <c r="AMI16"/>
      <c r="AMJ16"/>
    </row>
    <row r="17" spans="1:1024" x14ac:dyDescent="0.2">
      <c r="A17" s="129" t="s">
        <v>518</v>
      </c>
      <c r="B17" s="92">
        <v>368</v>
      </c>
      <c r="C17" s="92">
        <v>364</v>
      </c>
      <c r="D17" s="92">
        <f t="shared" si="0"/>
        <v>4</v>
      </c>
      <c r="E17" s="213">
        <f t="shared" si="3"/>
        <v>1.098901098901099E-2</v>
      </c>
      <c r="AMG17"/>
      <c r="AMH17"/>
      <c r="AMI17"/>
      <c r="AMJ17"/>
    </row>
    <row r="18" spans="1:1024" x14ac:dyDescent="0.2">
      <c r="A18" s="129" t="s">
        <v>519</v>
      </c>
      <c r="B18" s="92">
        <v>10</v>
      </c>
      <c r="C18" s="92">
        <v>11</v>
      </c>
      <c r="D18" s="92">
        <f t="shared" si="0"/>
        <v>-1</v>
      </c>
      <c r="E18" s="213">
        <f t="shared" si="3"/>
        <v>-9.0909090909090912E-2</v>
      </c>
      <c r="AMG18"/>
      <c r="AMH18"/>
      <c r="AMI18"/>
      <c r="AMJ18"/>
    </row>
    <row r="19" spans="1:1024" x14ac:dyDescent="0.2">
      <c r="A19" s="129" t="s">
        <v>520</v>
      </c>
      <c r="B19" s="92">
        <v>316</v>
      </c>
      <c r="C19" s="92">
        <v>323</v>
      </c>
      <c r="D19" s="92">
        <f t="shared" si="0"/>
        <v>-7</v>
      </c>
      <c r="E19" s="213">
        <f t="shared" si="3"/>
        <v>-2.1671826625386997E-2</v>
      </c>
      <c r="AMG19"/>
      <c r="AMH19"/>
      <c r="AMI19"/>
      <c r="AMJ19"/>
    </row>
    <row r="20" spans="1:1024" x14ac:dyDescent="0.2">
      <c r="A20" s="129" t="s">
        <v>521</v>
      </c>
      <c r="B20" s="92">
        <v>0</v>
      </c>
      <c r="C20" s="92">
        <v>0</v>
      </c>
      <c r="D20" s="92">
        <f t="shared" si="0"/>
        <v>0</v>
      </c>
      <c r="E20" s="213">
        <v>0</v>
      </c>
      <c r="AMG20"/>
      <c r="AMH20"/>
      <c r="AMI20"/>
      <c r="AMJ20"/>
    </row>
    <row r="21" spans="1:1024" x14ac:dyDescent="0.2">
      <c r="A21" s="129" t="s">
        <v>522</v>
      </c>
      <c r="B21" s="92">
        <v>43</v>
      </c>
      <c r="C21" s="92">
        <v>45</v>
      </c>
      <c r="D21" s="92">
        <f t="shared" si="0"/>
        <v>-2</v>
      </c>
      <c r="E21" s="213">
        <f t="shared" ref="E21:E41" si="4">D21/C21</f>
        <v>-4.4444444444444446E-2</v>
      </c>
      <c r="AMG21"/>
      <c r="AMH21"/>
      <c r="AMI21"/>
      <c r="AMJ21"/>
    </row>
    <row r="22" spans="1:1024" x14ac:dyDescent="0.2">
      <c r="A22" s="129" t="s">
        <v>523</v>
      </c>
      <c r="B22" s="92">
        <v>4</v>
      </c>
      <c r="C22" s="92">
        <v>5</v>
      </c>
      <c r="D22" s="92">
        <f t="shared" si="0"/>
        <v>-1</v>
      </c>
      <c r="E22" s="213">
        <f t="shared" si="4"/>
        <v>-0.2</v>
      </c>
      <c r="AMG22"/>
      <c r="AMH22"/>
      <c r="AMI22"/>
      <c r="AMJ22"/>
    </row>
    <row r="23" spans="1:1024" x14ac:dyDescent="0.2">
      <c r="A23" s="129" t="s">
        <v>524</v>
      </c>
      <c r="B23" s="92">
        <v>20</v>
      </c>
      <c r="C23" s="92">
        <v>18</v>
      </c>
      <c r="D23" s="92">
        <f t="shared" si="0"/>
        <v>2</v>
      </c>
      <c r="E23" s="213">
        <f t="shared" si="4"/>
        <v>0.1111111111111111</v>
      </c>
      <c r="AMG23"/>
      <c r="AMH23"/>
      <c r="AMI23"/>
      <c r="AMJ23"/>
    </row>
    <row r="24" spans="1:1024" x14ac:dyDescent="0.2">
      <c r="A24" s="129" t="s">
        <v>525</v>
      </c>
      <c r="B24" s="92">
        <v>191</v>
      </c>
      <c r="C24" s="92">
        <v>199</v>
      </c>
      <c r="D24" s="92">
        <f t="shared" si="0"/>
        <v>-8</v>
      </c>
      <c r="E24" s="213">
        <f t="shared" si="4"/>
        <v>-4.0201005025125629E-2</v>
      </c>
      <c r="AMG24"/>
      <c r="AMH24"/>
      <c r="AMI24"/>
      <c r="AMJ24"/>
    </row>
    <row r="25" spans="1:1024" x14ac:dyDescent="0.2">
      <c r="A25" s="129" t="s">
        <v>526</v>
      </c>
      <c r="B25" s="92">
        <v>17</v>
      </c>
      <c r="C25" s="92">
        <v>14</v>
      </c>
      <c r="D25" s="92">
        <f t="shared" si="0"/>
        <v>3</v>
      </c>
      <c r="E25" s="213">
        <f t="shared" si="4"/>
        <v>0.21428571428571427</v>
      </c>
      <c r="AMG25"/>
      <c r="AMH25"/>
      <c r="AMI25"/>
      <c r="AMJ25"/>
    </row>
    <row r="26" spans="1:1024" x14ac:dyDescent="0.2">
      <c r="A26" s="129" t="s">
        <v>527</v>
      </c>
      <c r="B26" s="92">
        <v>733</v>
      </c>
      <c r="C26" s="92">
        <v>740</v>
      </c>
      <c r="D26" s="92">
        <f t="shared" si="0"/>
        <v>-7</v>
      </c>
      <c r="E26" s="213">
        <f t="shared" si="4"/>
        <v>-9.45945945945946E-3</v>
      </c>
      <c r="AMG26"/>
      <c r="AMH26"/>
      <c r="AMI26"/>
      <c r="AMJ26"/>
    </row>
    <row r="27" spans="1:1024" x14ac:dyDescent="0.2">
      <c r="A27" s="129" t="s">
        <v>528</v>
      </c>
      <c r="B27" s="92">
        <v>18</v>
      </c>
      <c r="C27" s="92">
        <v>21</v>
      </c>
      <c r="D27" s="92">
        <f t="shared" si="0"/>
        <v>-3</v>
      </c>
      <c r="E27" s="213">
        <f t="shared" si="4"/>
        <v>-0.14285714285714285</v>
      </c>
      <c r="AMG27"/>
      <c r="AMH27"/>
      <c r="AMI27"/>
      <c r="AMJ27"/>
    </row>
    <row r="28" spans="1:1024" x14ac:dyDescent="0.2">
      <c r="A28" s="129" t="s">
        <v>529</v>
      </c>
      <c r="B28" s="92">
        <v>11</v>
      </c>
      <c r="C28" s="92">
        <v>10</v>
      </c>
      <c r="D28" s="92">
        <f t="shared" si="0"/>
        <v>1</v>
      </c>
      <c r="E28" s="213">
        <f t="shared" si="4"/>
        <v>0.1</v>
      </c>
      <c r="AMG28"/>
      <c r="AMH28"/>
      <c r="AMI28"/>
      <c r="AMJ28"/>
    </row>
    <row r="29" spans="1:1024" x14ac:dyDescent="0.2">
      <c r="A29" s="129" t="s">
        <v>530</v>
      </c>
      <c r="B29" s="92">
        <v>24</v>
      </c>
      <c r="C29" s="92">
        <v>28</v>
      </c>
      <c r="D29" s="92">
        <f t="shared" si="0"/>
        <v>-4</v>
      </c>
      <c r="E29" s="213">
        <f t="shared" si="4"/>
        <v>-0.14285714285714285</v>
      </c>
      <c r="AMG29"/>
      <c r="AMH29"/>
      <c r="AMI29"/>
      <c r="AMJ29"/>
    </row>
    <row r="30" spans="1:1024" x14ac:dyDescent="0.2">
      <c r="A30" s="129" t="s">
        <v>531</v>
      </c>
      <c r="B30" s="92">
        <v>7</v>
      </c>
      <c r="C30" s="92">
        <v>8</v>
      </c>
      <c r="D30" s="92">
        <f t="shared" si="0"/>
        <v>-1</v>
      </c>
      <c r="E30" s="213">
        <f t="shared" si="4"/>
        <v>-0.125</v>
      </c>
      <c r="AMG30"/>
      <c r="AMH30"/>
      <c r="AMI30"/>
      <c r="AMJ30"/>
    </row>
    <row r="31" spans="1:1024" x14ac:dyDescent="0.2">
      <c r="A31" s="129" t="s">
        <v>532</v>
      </c>
      <c r="B31" s="92">
        <v>72</v>
      </c>
      <c r="C31" s="92">
        <v>80</v>
      </c>
      <c r="D31" s="92">
        <f t="shared" si="0"/>
        <v>-8</v>
      </c>
      <c r="E31" s="213">
        <f t="shared" si="4"/>
        <v>-0.1</v>
      </c>
      <c r="AMG31"/>
      <c r="AMH31"/>
      <c r="AMI31"/>
      <c r="AMJ31"/>
    </row>
    <row r="32" spans="1:1024" x14ac:dyDescent="0.2">
      <c r="A32" s="129" t="s">
        <v>533</v>
      </c>
      <c r="B32" s="92">
        <v>289</v>
      </c>
      <c r="C32" s="92">
        <v>303</v>
      </c>
      <c r="D32" s="92">
        <f t="shared" si="0"/>
        <v>-14</v>
      </c>
      <c r="E32" s="213">
        <f t="shared" si="4"/>
        <v>-4.6204620462046202E-2</v>
      </c>
      <c r="AMG32"/>
      <c r="AMH32"/>
      <c r="AMI32"/>
      <c r="AMJ32"/>
    </row>
    <row r="33" spans="1:1024" x14ac:dyDescent="0.2">
      <c r="A33" s="129" t="s">
        <v>534</v>
      </c>
      <c r="B33" s="92">
        <v>234</v>
      </c>
      <c r="C33" s="92">
        <v>253</v>
      </c>
      <c r="D33" s="92">
        <f t="shared" si="0"/>
        <v>-19</v>
      </c>
      <c r="E33" s="213">
        <f t="shared" si="4"/>
        <v>-7.5098814229249009E-2</v>
      </c>
      <c r="AMG33"/>
      <c r="AMH33"/>
      <c r="AMI33"/>
      <c r="AMJ33"/>
    </row>
    <row r="34" spans="1:1024" x14ac:dyDescent="0.2">
      <c r="A34" s="129" t="s">
        <v>535</v>
      </c>
      <c r="B34" s="92">
        <v>1012</v>
      </c>
      <c r="C34" s="92">
        <v>1020</v>
      </c>
      <c r="D34" s="92">
        <f t="shared" si="0"/>
        <v>-8</v>
      </c>
      <c r="E34" s="213">
        <f t="shared" si="4"/>
        <v>-7.8431372549019607E-3</v>
      </c>
      <c r="AMG34"/>
      <c r="AMH34"/>
      <c r="AMI34"/>
      <c r="AMJ34"/>
    </row>
    <row r="35" spans="1:1024" x14ac:dyDescent="0.2">
      <c r="A35" s="128" t="s">
        <v>322</v>
      </c>
      <c r="B35" s="215">
        <f>B36</f>
        <v>118</v>
      </c>
      <c r="C35" s="215">
        <f>C36</f>
        <v>119</v>
      </c>
      <c r="D35" s="215">
        <f t="shared" si="0"/>
        <v>-1</v>
      </c>
      <c r="E35" s="214">
        <f t="shared" si="4"/>
        <v>-8.4033613445378148E-3</v>
      </c>
      <c r="AMG35"/>
      <c r="AMH35"/>
      <c r="AMI35"/>
      <c r="AMJ35"/>
    </row>
    <row r="36" spans="1:1024" x14ac:dyDescent="0.2">
      <c r="A36" s="129" t="s">
        <v>536</v>
      </c>
      <c r="B36" s="92">
        <v>118</v>
      </c>
      <c r="C36" s="92">
        <v>119</v>
      </c>
      <c r="D36" s="92">
        <f t="shared" si="0"/>
        <v>-1</v>
      </c>
      <c r="E36" s="213">
        <f t="shared" si="4"/>
        <v>-8.4033613445378148E-3</v>
      </c>
    </row>
    <row r="37" spans="1:1024" x14ac:dyDescent="0.2">
      <c r="A37" s="128" t="s">
        <v>323</v>
      </c>
      <c r="B37" s="215">
        <f>SUM(B38:B41)</f>
        <v>210</v>
      </c>
      <c r="C37" s="215">
        <f>SUM(C38:C41)</f>
        <v>212</v>
      </c>
      <c r="D37" s="215">
        <f t="shared" si="0"/>
        <v>-2</v>
      </c>
      <c r="E37" s="214">
        <f t="shared" si="4"/>
        <v>-9.433962264150943E-3</v>
      </c>
    </row>
    <row r="38" spans="1:1024" x14ac:dyDescent="0.2">
      <c r="A38" s="129" t="s">
        <v>537</v>
      </c>
      <c r="B38" s="92">
        <v>110</v>
      </c>
      <c r="C38" s="92">
        <v>115</v>
      </c>
      <c r="D38" s="92">
        <f t="shared" si="0"/>
        <v>-5</v>
      </c>
      <c r="E38" s="213">
        <f t="shared" si="4"/>
        <v>-4.3478260869565216E-2</v>
      </c>
    </row>
    <row r="39" spans="1:1024" x14ac:dyDescent="0.2">
      <c r="A39" s="129" t="s">
        <v>538</v>
      </c>
      <c r="B39" s="92">
        <v>12</v>
      </c>
      <c r="C39" s="92">
        <v>13</v>
      </c>
      <c r="D39" s="92">
        <f t="shared" si="0"/>
        <v>-1</v>
      </c>
      <c r="E39" s="213">
        <f t="shared" si="4"/>
        <v>-7.6923076923076927E-2</v>
      </c>
    </row>
    <row r="40" spans="1:1024" x14ac:dyDescent="0.2">
      <c r="A40" s="129" t="s">
        <v>539</v>
      </c>
      <c r="B40" s="92">
        <v>78</v>
      </c>
      <c r="C40" s="92">
        <v>76</v>
      </c>
      <c r="D40" s="92">
        <f t="shared" si="0"/>
        <v>2</v>
      </c>
      <c r="E40" s="213">
        <f t="shared" si="4"/>
        <v>2.6315789473684209E-2</v>
      </c>
    </row>
    <row r="41" spans="1:1024" x14ac:dyDescent="0.2">
      <c r="A41" s="129" t="s">
        <v>540</v>
      </c>
      <c r="B41" s="92">
        <v>10</v>
      </c>
      <c r="C41" s="92">
        <v>8</v>
      </c>
      <c r="D41" s="92">
        <f t="shared" si="0"/>
        <v>2</v>
      </c>
      <c r="E41" s="213">
        <f t="shared" si="4"/>
        <v>0.25</v>
      </c>
    </row>
    <row r="42" spans="1:1024" ht="12.75" customHeight="1" x14ac:dyDescent="0.2">
      <c r="A42" s="306" t="s">
        <v>1018</v>
      </c>
      <c r="B42" s="306"/>
      <c r="C42" s="306"/>
      <c r="D42" s="306"/>
      <c r="E42" s="306"/>
      <c r="F42" s="130"/>
      <c r="G42" s="130"/>
      <c r="H42" s="130"/>
      <c r="I42" s="130"/>
    </row>
  </sheetData>
  <mergeCells count="2">
    <mergeCell ref="A1:E1"/>
    <mergeCell ref="A42:E42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8"/>
    <pageSetUpPr fitToPage="1"/>
  </sheetPr>
  <dimension ref="A1:AMJ92"/>
  <sheetViews>
    <sheetView zoomScale="120" zoomScaleNormal="120" workbookViewId="0">
      <selection sqref="A1:G1"/>
    </sheetView>
  </sheetViews>
  <sheetFormatPr baseColWidth="10" defaultColWidth="11.42578125" defaultRowHeight="12.75" x14ac:dyDescent="0.2"/>
  <cols>
    <col min="1" max="4" width="10.140625" style="20" customWidth="1"/>
    <col min="5" max="11" width="11.42578125" style="20"/>
    <col min="12" max="14" width="11.5703125" style="20" hidden="1" customWidth="1"/>
    <col min="15" max="1024" width="11.42578125" style="20"/>
  </cols>
  <sheetData>
    <row r="1" spans="1:12" ht="22.5" customHeight="1" x14ac:dyDescent="0.2">
      <c r="A1" s="349"/>
      <c r="B1" s="349"/>
      <c r="C1" s="349"/>
      <c r="D1" s="349"/>
    </row>
    <row r="2" spans="1:12" x14ac:dyDescent="0.2">
      <c r="A2" s="222"/>
      <c r="B2" s="223"/>
      <c r="C2" s="223"/>
      <c r="D2" s="223"/>
    </row>
    <row r="3" spans="1:12" x14ac:dyDescent="0.2">
      <c r="A3" s="224"/>
      <c r="B3" s="225"/>
      <c r="C3" s="225"/>
      <c r="D3" s="226"/>
      <c r="L3" s="123" t="s">
        <v>495</v>
      </c>
    </row>
    <row r="4" spans="1:12" x14ac:dyDescent="0.2">
      <c r="A4" s="224"/>
      <c r="B4" s="225"/>
      <c r="C4" s="225"/>
      <c r="D4" s="226"/>
    </row>
    <row r="5" spans="1:12" x14ac:dyDescent="0.2">
      <c r="A5" s="224"/>
      <c r="B5" s="225"/>
      <c r="C5" s="225"/>
      <c r="D5" s="226"/>
    </row>
    <row r="6" spans="1:12" x14ac:dyDescent="0.2">
      <c r="A6" s="224"/>
      <c r="B6" s="225"/>
      <c r="C6" s="225"/>
      <c r="D6" s="226"/>
    </row>
    <row r="7" spans="1:12" x14ac:dyDescent="0.2">
      <c r="A7" s="224"/>
      <c r="B7" s="225"/>
      <c r="C7" s="225"/>
      <c r="D7" s="226"/>
    </row>
    <row r="8" spans="1:12" x14ac:dyDescent="0.2">
      <c r="A8" s="350"/>
      <c r="B8" s="350"/>
      <c r="C8" s="350"/>
      <c r="D8" s="350"/>
    </row>
    <row r="13" spans="1:12" x14ac:dyDescent="0.2">
      <c r="A13" s="20" t="s">
        <v>496</v>
      </c>
    </row>
    <row r="14" spans="1:12" x14ac:dyDescent="0.2">
      <c r="B14" s="20" t="s">
        <v>88</v>
      </c>
      <c r="C14" s="20" t="s">
        <v>497</v>
      </c>
      <c r="D14" s="20" t="s">
        <v>455</v>
      </c>
    </row>
    <row r="15" spans="1:12" x14ac:dyDescent="0.2">
      <c r="A15" s="121">
        <v>2017</v>
      </c>
      <c r="B15">
        <v>101.98883333333333</v>
      </c>
      <c r="C15">
        <v>102.25825000000002</v>
      </c>
      <c r="D15" s="122">
        <f>C15-B15</f>
        <v>0.26941666666668596</v>
      </c>
    </row>
    <row r="16" spans="1:12" x14ac:dyDescent="0.2">
      <c r="A16" s="121">
        <v>2018</v>
      </c>
      <c r="B16">
        <v>104.59941666666667</v>
      </c>
      <c r="C16">
        <v>103.85325000000002</v>
      </c>
      <c r="D16" s="122">
        <f>C16-B16</f>
        <v>-0.7461666666666531</v>
      </c>
      <c r="F16" s="43" t="s">
        <v>999</v>
      </c>
    </row>
    <row r="17" spans="1:4" x14ac:dyDescent="0.2">
      <c r="A17" s="121">
        <v>2019</v>
      </c>
      <c r="B17">
        <v>104.5410833333333</v>
      </c>
      <c r="C17">
        <v>105.48633333333333</v>
      </c>
      <c r="D17" s="122">
        <f>C17-B17</f>
        <v>0.9452500000000299</v>
      </c>
    </row>
    <row r="18" spans="1:4" x14ac:dyDescent="0.2">
      <c r="A18" s="121">
        <v>2020</v>
      </c>
      <c r="B18">
        <v>101.52075000000001</v>
      </c>
      <c r="C18">
        <v>107.08075000000001</v>
      </c>
      <c r="D18" s="122">
        <f>C18-B18</f>
        <v>5.5600000000000023</v>
      </c>
    </row>
    <row r="19" spans="1:4" x14ac:dyDescent="0.2">
      <c r="A19" s="121">
        <v>2021</v>
      </c>
      <c r="B19">
        <v>111.79166666666664</v>
      </c>
      <c r="C19">
        <v>109.00691666666667</v>
      </c>
      <c r="D19" s="122">
        <f>C19-B19</f>
        <v>-2.7847499999999741</v>
      </c>
    </row>
    <row r="20" spans="1:4" x14ac:dyDescent="0.2">
      <c r="A20" s="67"/>
    </row>
    <row r="21" spans="1:4" x14ac:dyDescent="0.2">
      <c r="A21" s="20" t="s">
        <v>498</v>
      </c>
    </row>
    <row r="22" spans="1:4" x14ac:dyDescent="0.2">
      <c r="A22" s="67"/>
      <c r="B22" s="20" t="s">
        <v>88</v>
      </c>
      <c r="C22" s="20" t="s">
        <v>497</v>
      </c>
      <c r="D22" s="20" t="s">
        <v>455</v>
      </c>
    </row>
    <row r="23" spans="1:4" x14ac:dyDescent="0.2">
      <c r="A23" s="121">
        <v>2017</v>
      </c>
      <c r="B23">
        <v>96.94583333333334</v>
      </c>
      <c r="C23">
        <v>98.776916666666651</v>
      </c>
      <c r="D23" s="122">
        <f>C23-B23</f>
        <v>1.8310833333333107</v>
      </c>
    </row>
    <row r="24" spans="1:4" x14ac:dyDescent="0.2">
      <c r="A24" s="121">
        <v>2018</v>
      </c>
      <c r="B24">
        <v>102.04408333333333</v>
      </c>
      <c r="C24">
        <v>107.07983333333334</v>
      </c>
      <c r="D24" s="122">
        <f>C24-B24</f>
        <v>5.0357500000000073</v>
      </c>
    </row>
    <row r="25" spans="1:4" x14ac:dyDescent="0.2">
      <c r="A25" s="121">
        <v>2019</v>
      </c>
      <c r="B25">
        <v>99.922833333333315</v>
      </c>
      <c r="C25">
        <v>101.72500000000001</v>
      </c>
      <c r="D25" s="122">
        <f>C25-B25</f>
        <v>1.8021666666666931</v>
      </c>
    </row>
    <row r="26" spans="1:4" x14ac:dyDescent="0.2">
      <c r="A26" s="121">
        <v>2020</v>
      </c>
      <c r="B26">
        <v>90.01191666666665</v>
      </c>
      <c r="C26">
        <v>89.763083333333341</v>
      </c>
      <c r="D26" s="122">
        <f>C26-B26</f>
        <v>-0.24883333333330881</v>
      </c>
    </row>
    <row r="27" spans="1:4" x14ac:dyDescent="0.2">
      <c r="A27" s="121">
        <v>2021</v>
      </c>
      <c r="B27">
        <v>130.89150000000004</v>
      </c>
      <c r="C27">
        <v>150.82483333333337</v>
      </c>
      <c r="D27" s="122">
        <f>C27-B27</f>
        <v>19.933333333333337</v>
      </c>
    </row>
    <row r="28" spans="1:4" x14ac:dyDescent="0.2">
      <c r="A28" s="67"/>
    </row>
    <row r="29" spans="1:4" x14ac:dyDescent="0.2">
      <c r="A29" s="20" t="s">
        <v>499</v>
      </c>
    </row>
    <row r="30" spans="1:4" x14ac:dyDescent="0.2">
      <c r="A30" s="67"/>
      <c r="B30" s="20" t="s">
        <v>88</v>
      </c>
      <c r="C30" s="20" t="s">
        <v>497</v>
      </c>
      <c r="D30" s="20" t="s">
        <v>455</v>
      </c>
    </row>
    <row r="31" spans="1:4" x14ac:dyDescent="0.2">
      <c r="A31" s="121">
        <v>2017</v>
      </c>
      <c r="B31">
        <v>100.14408333333334</v>
      </c>
      <c r="C31">
        <v>105.41166666666668</v>
      </c>
      <c r="D31" s="122">
        <f>C31-B31</f>
        <v>5.2675833333333344</v>
      </c>
    </row>
    <row r="32" spans="1:4" x14ac:dyDescent="0.2">
      <c r="A32" s="121">
        <v>2018</v>
      </c>
      <c r="B32">
        <v>100.63983333333334</v>
      </c>
      <c r="C32">
        <v>105.22408333333333</v>
      </c>
      <c r="D32" s="122">
        <f>C32-B32</f>
        <v>4.5842499999999831</v>
      </c>
    </row>
    <row r="33" spans="1:6" x14ac:dyDescent="0.2">
      <c r="A33" s="121">
        <v>2019</v>
      </c>
      <c r="B33">
        <v>100.70833333333333</v>
      </c>
      <c r="C33">
        <v>99.097750000000005</v>
      </c>
      <c r="D33" s="122">
        <f>C33-B33</f>
        <v>-1.6105833333333237</v>
      </c>
    </row>
    <row r="34" spans="1:6" x14ac:dyDescent="0.2">
      <c r="A34" s="121">
        <v>2020</v>
      </c>
      <c r="B34">
        <v>101.31425</v>
      </c>
      <c r="C34">
        <v>95.214666666666645</v>
      </c>
      <c r="D34" s="122">
        <f>C34-B34</f>
        <v>-6.0995833333333564</v>
      </c>
    </row>
    <row r="35" spans="1:6" x14ac:dyDescent="0.2">
      <c r="A35" s="121">
        <v>2021</v>
      </c>
      <c r="B35">
        <v>101.74824999999998</v>
      </c>
      <c r="C35">
        <v>93.444749999999999</v>
      </c>
      <c r="D35" s="122">
        <f>C35-B35</f>
        <v>-8.3034999999999854</v>
      </c>
    </row>
    <row r="36" spans="1:6" x14ac:dyDescent="0.2">
      <c r="A36" s="67"/>
      <c r="F36" s="43" t="s">
        <v>998</v>
      </c>
    </row>
    <row r="37" spans="1:6" x14ac:dyDescent="0.2">
      <c r="A37" s="20" t="s">
        <v>500</v>
      </c>
    </row>
    <row r="38" spans="1:6" x14ac:dyDescent="0.2">
      <c r="A38" s="67"/>
      <c r="B38" s="20" t="s">
        <v>88</v>
      </c>
      <c r="C38" s="20" t="s">
        <v>497</v>
      </c>
      <c r="D38" s="20" t="s">
        <v>455</v>
      </c>
    </row>
    <row r="39" spans="1:6" x14ac:dyDescent="0.2">
      <c r="A39" s="121">
        <v>2017</v>
      </c>
      <c r="B39">
        <v>98.855916666666687</v>
      </c>
      <c r="C39">
        <v>102.36125</v>
      </c>
      <c r="D39" s="122">
        <f>C39-B39</f>
        <v>3.5053333333333114</v>
      </c>
    </row>
    <row r="40" spans="1:6" x14ac:dyDescent="0.2">
      <c r="A40" s="121">
        <v>2018</v>
      </c>
      <c r="B40">
        <v>99.917500000000018</v>
      </c>
      <c r="C40">
        <v>103.44358333333331</v>
      </c>
      <c r="D40" s="122">
        <f>C40-B40</f>
        <v>3.5260833333332897</v>
      </c>
    </row>
    <row r="41" spans="1:6" x14ac:dyDescent="0.2">
      <c r="A41" s="121">
        <v>2019</v>
      </c>
      <c r="B41">
        <v>100.64158333333334</v>
      </c>
      <c r="C41">
        <v>106.51641666666666</v>
      </c>
      <c r="D41" s="122">
        <f>C41-B41</f>
        <v>5.8748333333333136</v>
      </c>
    </row>
    <row r="42" spans="1:6" x14ac:dyDescent="0.2">
      <c r="A42" s="121">
        <v>2020</v>
      </c>
      <c r="B42">
        <v>101.98041666666666</v>
      </c>
      <c r="C42">
        <v>113.25199999999997</v>
      </c>
      <c r="D42" s="122">
        <f>C42-B42</f>
        <v>11.271583333333311</v>
      </c>
    </row>
    <row r="43" spans="1:6" x14ac:dyDescent="0.2">
      <c r="A43" s="121">
        <v>2021</v>
      </c>
      <c r="B43">
        <v>102.87958333333331</v>
      </c>
      <c r="C43">
        <v>115.75483333333334</v>
      </c>
      <c r="D43" s="122">
        <f>C43-B43</f>
        <v>12.875250000000023</v>
      </c>
    </row>
    <row r="54" spans="6:6" x14ac:dyDescent="0.2">
      <c r="F54" s="43" t="s">
        <v>998</v>
      </c>
    </row>
    <row r="66" spans="1:11" ht="15" hidden="1" x14ac:dyDescent="0.25">
      <c r="A66" s="351" t="s">
        <v>330</v>
      </c>
      <c r="B66" s="351"/>
      <c r="C66" s="351"/>
      <c r="D66" s="351"/>
      <c r="E66" s="351"/>
      <c r="F66" s="351"/>
      <c r="G66" s="351"/>
      <c r="H66" s="351"/>
      <c r="I66" s="351"/>
      <c r="J66" s="351"/>
      <c r="K66" s="351"/>
    </row>
    <row r="67" spans="1:11" hidden="1" x14ac:dyDescent="0.2">
      <c r="A67" s="352" t="s">
        <v>330</v>
      </c>
      <c r="B67" s="352"/>
      <c r="C67" s="352"/>
      <c r="D67" s="352"/>
      <c r="E67" s="352"/>
      <c r="F67" s="352"/>
      <c r="G67" s="352"/>
      <c r="H67" s="352"/>
      <c r="I67" s="352"/>
      <c r="J67" s="352"/>
      <c r="K67" s="352"/>
    </row>
    <row r="68" spans="1:11" hidden="1" x14ac:dyDescent="0.2">
      <c r="A68" s="346"/>
      <c r="B68" s="346"/>
      <c r="C68" s="346"/>
      <c r="D68" s="346"/>
      <c r="E68" s="346"/>
      <c r="F68" s="346"/>
      <c r="G68" s="346"/>
      <c r="H68" s="346"/>
      <c r="I68" s="346"/>
      <c r="J68" s="346"/>
      <c r="K68" s="346"/>
    </row>
    <row r="69" spans="1:11" ht="15" hidden="1" x14ac:dyDescent="0.25">
      <c r="A69" s="301" t="s">
        <v>501</v>
      </c>
      <c r="B69" s="301"/>
      <c r="C69" s="301"/>
      <c r="D69" s="301"/>
      <c r="E69" s="301"/>
      <c r="F69" s="301"/>
      <c r="G69" s="301"/>
      <c r="H69" s="301"/>
      <c r="I69" s="301"/>
      <c r="J69" s="301"/>
      <c r="K69" s="301"/>
    </row>
    <row r="70" spans="1:11" hidden="1" x14ac:dyDescent="0.2">
      <c r="A70" s="302" t="s">
        <v>93</v>
      </c>
      <c r="B70" s="302"/>
      <c r="C70" s="302"/>
      <c r="D70" s="302"/>
      <c r="E70" s="302"/>
      <c r="F70" s="302"/>
      <c r="G70" s="302"/>
      <c r="H70" s="302"/>
      <c r="I70" s="302"/>
      <c r="J70" s="302"/>
      <c r="K70" s="302"/>
    </row>
    <row r="71" spans="1:11" hidden="1" x14ac:dyDescent="0.2">
      <c r="A71" s="346"/>
      <c r="B71" s="346"/>
      <c r="C71" s="346"/>
      <c r="D71" s="346"/>
      <c r="E71" s="346"/>
      <c r="F71" s="346"/>
      <c r="G71" s="346"/>
      <c r="H71" s="346"/>
      <c r="I71" s="346"/>
      <c r="J71" s="346"/>
      <c r="K71" s="346"/>
    </row>
    <row r="72" spans="1:11" ht="12.75" hidden="1" customHeight="1" x14ac:dyDescent="0.2">
      <c r="A72" s="124" t="s">
        <v>94</v>
      </c>
      <c r="B72" s="347" t="s">
        <v>332</v>
      </c>
      <c r="C72" s="347"/>
      <c r="D72" s="347"/>
      <c r="E72" s="347"/>
      <c r="F72" s="347"/>
      <c r="G72" s="347"/>
      <c r="H72" s="347"/>
      <c r="I72" s="347"/>
      <c r="J72"/>
      <c r="K72"/>
    </row>
    <row r="73" spans="1:11" ht="12.75" hidden="1" customHeight="1" x14ac:dyDescent="0.2">
      <c r="A73" s="124" t="s">
        <v>94</v>
      </c>
      <c r="B73" s="348" t="s">
        <v>502</v>
      </c>
      <c r="C73" s="348"/>
      <c r="D73" s="348" t="s">
        <v>503</v>
      </c>
      <c r="E73" s="348"/>
      <c r="F73" s="348" t="s">
        <v>504</v>
      </c>
      <c r="G73" s="348"/>
      <c r="H73" s="348" t="s">
        <v>505</v>
      </c>
      <c r="I73" s="348"/>
      <c r="J73"/>
      <c r="K73"/>
    </row>
    <row r="74" spans="1:11" ht="38.25" hidden="1" x14ac:dyDescent="0.2">
      <c r="A74" s="124" t="s">
        <v>94</v>
      </c>
      <c r="B74" s="126" t="s">
        <v>333</v>
      </c>
      <c r="C74" s="126" t="s">
        <v>97</v>
      </c>
      <c r="D74" s="126" t="s">
        <v>333</v>
      </c>
      <c r="E74" s="126" t="s">
        <v>97</v>
      </c>
      <c r="F74" s="126" t="s">
        <v>333</v>
      </c>
      <c r="G74" s="126" t="s">
        <v>97</v>
      </c>
      <c r="H74" s="126" t="s">
        <v>333</v>
      </c>
      <c r="I74" s="126" t="s">
        <v>97</v>
      </c>
      <c r="J74"/>
      <c r="K74"/>
    </row>
    <row r="75" spans="1:11" hidden="1" x14ac:dyDescent="0.2">
      <c r="A75" s="125" t="s">
        <v>40</v>
      </c>
      <c r="B75" s="127">
        <v>98.215999999999994</v>
      </c>
      <c r="C75" s="127">
        <v>100.753</v>
      </c>
      <c r="D75" s="127">
        <v>89.897999999999996</v>
      </c>
      <c r="E75" s="127">
        <v>84.997</v>
      </c>
      <c r="F75" s="127">
        <v>100.556</v>
      </c>
      <c r="G75" s="127">
        <v>98.832999999999998</v>
      </c>
      <c r="H75" s="127">
        <v>98.379000000000005</v>
      </c>
      <c r="I75" s="127">
        <v>100.589</v>
      </c>
      <c r="J75"/>
      <c r="K75"/>
    </row>
    <row r="76" spans="1:11" hidden="1" x14ac:dyDescent="0.2">
      <c r="A76" s="125" t="s">
        <v>353</v>
      </c>
      <c r="B76" s="127">
        <v>101.989</v>
      </c>
      <c r="C76" s="127">
        <v>102.258</v>
      </c>
      <c r="D76" s="127">
        <v>96.945999999999998</v>
      </c>
      <c r="E76" s="127">
        <v>98.777000000000001</v>
      </c>
      <c r="F76" s="127">
        <v>100.14400000000001</v>
      </c>
      <c r="G76" s="127">
        <v>105.41200000000001</v>
      </c>
      <c r="H76" s="127">
        <v>98.855999999999995</v>
      </c>
      <c r="I76" s="127">
        <v>102.361</v>
      </c>
      <c r="J76"/>
      <c r="K76"/>
    </row>
    <row r="77" spans="1:11" hidden="1" x14ac:dyDescent="0.2">
      <c r="A77" s="125" t="s">
        <v>354</v>
      </c>
      <c r="B77" s="127">
        <v>104.599</v>
      </c>
      <c r="C77" s="127">
        <v>103.85299999999999</v>
      </c>
      <c r="D77" s="127">
        <v>102.044</v>
      </c>
      <c r="E77" s="127">
        <v>107.08</v>
      </c>
      <c r="F77" s="127">
        <v>100.64</v>
      </c>
      <c r="G77" s="127">
        <v>105.224</v>
      </c>
      <c r="H77" s="127">
        <v>99.918000000000006</v>
      </c>
      <c r="I77" s="127">
        <v>103.443</v>
      </c>
      <c r="J77"/>
      <c r="K77"/>
    </row>
    <row r="78" spans="1:11" hidden="1" x14ac:dyDescent="0.2">
      <c r="A78" s="125" t="s">
        <v>355</v>
      </c>
      <c r="B78" s="127">
        <v>104.541</v>
      </c>
      <c r="C78" s="127">
        <v>105.486</v>
      </c>
      <c r="D78" s="127">
        <v>99.923000000000002</v>
      </c>
      <c r="E78" s="127">
        <v>101.72499999999999</v>
      </c>
      <c r="F78" s="127">
        <v>100.708</v>
      </c>
      <c r="G78" s="127">
        <v>99.097999999999999</v>
      </c>
      <c r="H78" s="127">
        <v>100.642</v>
      </c>
      <c r="I78" s="127">
        <v>106.517</v>
      </c>
      <c r="J78"/>
      <c r="K78"/>
    </row>
    <row r="79" spans="1:11" hidden="1" x14ac:dyDescent="0.2">
      <c r="A79" s="125" t="s">
        <v>506</v>
      </c>
      <c r="B79" s="127">
        <v>101.521</v>
      </c>
      <c r="C79" s="127">
        <v>107.081</v>
      </c>
      <c r="D79" s="127">
        <v>90.012</v>
      </c>
      <c r="E79" s="127">
        <v>89.763000000000005</v>
      </c>
      <c r="F79" s="127">
        <v>101.31399999999999</v>
      </c>
      <c r="G79" s="127">
        <v>95.215000000000003</v>
      </c>
      <c r="H79" s="127">
        <v>101.98</v>
      </c>
      <c r="I79" s="127">
        <v>113.252</v>
      </c>
      <c r="J79"/>
      <c r="K79"/>
    </row>
    <row r="80" spans="1:11" hidden="1" x14ac:dyDescent="0.2">
      <c r="A80"/>
      <c r="B80"/>
      <c r="C80"/>
      <c r="D80"/>
      <c r="E80"/>
      <c r="F80"/>
      <c r="G80"/>
      <c r="H80"/>
      <c r="I80"/>
      <c r="J80"/>
      <c r="K80"/>
    </row>
    <row r="81" spans="1:11" hidden="1" x14ac:dyDescent="0.2">
      <c r="A81"/>
      <c r="B81"/>
      <c r="C81"/>
      <c r="D81"/>
      <c r="E81"/>
      <c r="F81"/>
      <c r="G81"/>
      <c r="H81"/>
      <c r="I81"/>
      <c r="J81"/>
      <c r="K81"/>
    </row>
    <row r="82" spans="1:11" hidden="1" x14ac:dyDescent="0.2">
      <c r="A82" s="32" t="s">
        <v>41</v>
      </c>
      <c r="B82"/>
      <c r="C82"/>
      <c r="D82"/>
      <c r="E82"/>
      <c r="F82"/>
      <c r="G82"/>
      <c r="H82"/>
      <c r="I82"/>
      <c r="J82"/>
      <c r="K82"/>
    </row>
    <row r="83" spans="1:11" hidden="1" x14ac:dyDescent="0.2">
      <c r="A83"/>
      <c r="B83"/>
      <c r="C83"/>
      <c r="D83"/>
      <c r="E83"/>
      <c r="F83"/>
      <c r="G83"/>
      <c r="H83"/>
      <c r="I83"/>
      <c r="J83"/>
      <c r="K83"/>
    </row>
    <row r="84" spans="1:11" hidden="1" x14ac:dyDescent="0.2">
      <c r="A84" s="32" t="s">
        <v>106</v>
      </c>
      <c r="B84"/>
      <c r="C84"/>
      <c r="D84"/>
      <c r="E84"/>
      <c r="F84"/>
      <c r="G84"/>
      <c r="H84"/>
      <c r="I84"/>
      <c r="J84"/>
      <c r="K84"/>
    </row>
    <row r="85" spans="1:11" hidden="1" x14ac:dyDescent="0.2">
      <c r="A85" t="s">
        <v>107</v>
      </c>
      <c r="B85"/>
      <c r="C85"/>
      <c r="D85"/>
      <c r="E85"/>
      <c r="F85"/>
      <c r="G85"/>
      <c r="H85"/>
      <c r="I85"/>
      <c r="J85"/>
      <c r="K85"/>
    </row>
    <row r="92" spans="1:11" x14ac:dyDescent="0.2">
      <c r="F92" s="242" t="s">
        <v>1019</v>
      </c>
    </row>
  </sheetData>
  <mergeCells count="13">
    <mergeCell ref="A1:D1"/>
    <mergeCell ref="A8:D8"/>
    <mergeCell ref="A66:K66"/>
    <mergeCell ref="A67:K67"/>
    <mergeCell ref="A68:K68"/>
    <mergeCell ref="A69:K69"/>
    <mergeCell ref="A70:K70"/>
    <mergeCell ref="A71:K71"/>
    <mergeCell ref="B72:I72"/>
    <mergeCell ref="B73:C73"/>
    <mergeCell ref="D73:E73"/>
    <mergeCell ref="F73:G73"/>
    <mergeCell ref="H73:I73"/>
  </mergeCells>
  <pageMargins left="0.70833333333333304" right="0.70833333333333304" top="0.74791666666666701" bottom="0.74791666666666701" header="0.51180555555555496" footer="0.51180555555555496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MJ79"/>
  <sheetViews>
    <sheetView zoomScaleNormal="100" workbookViewId="0"/>
  </sheetViews>
  <sheetFormatPr baseColWidth="10" defaultColWidth="13.7109375" defaultRowHeight="12.75" x14ac:dyDescent="0.2"/>
  <cols>
    <col min="1" max="1" width="14.28515625" style="1" customWidth="1"/>
    <col min="2" max="8" width="13.7109375" style="1"/>
    <col min="9" max="9" width="13.140625" style="1" customWidth="1"/>
    <col min="10" max="13" width="8.140625" style="1" customWidth="1"/>
    <col min="14" max="1024" width="13.7109375" style="1"/>
  </cols>
  <sheetData>
    <row r="1" spans="1:1024" ht="112.5" x14ac:dyDescent="0.2">
      <c r="A1" s="2" t="s">
        <v>928</v>
      </c>
      <c r="G1" s="3"/>
      <c r="H1" s="3"/>
      <c r="I1" s="3"/>
      <c r="J1" s="3"/>
    </row>
    <row r="2" spans="1:1024" x14ac:dyDescent="0.2">
      <c r="G2" s="3"/>
      <c r="H2" s="3"/>
      <c r="I2" s="3"/>
      <c r="J2" s="3"/>
      <c r="K2" s="3"/>
    </row>
    <row r="3" spans="1:1024" x14ac:dyDescent="0.2">
      <c r="B3" s="1">
        <v>2016</v>
      </c>
      <c r="C3" s="1">
        <v>2017</v>
      </c>
      <c r="D3" s="1">
        <v>2018</v>
      </c>
      <c r="E3" s="1">
        <v>2019</v>
      </c>
      <c r="F3" s="1">
        <v>2020</v>
      </c>
      <c r="G3" s="3"/>
      <c r="H3" s="3"/>
      <c r="I3" s="3"/>
      <c r="J3" s="3"/>
      <c r="K3" s="3"/>
    </row>
    <row r="4" spans="1:1024" x14ac:dyDescent="0.2">
      <c r="A4" s="1" t="s">
        <v>20</v>
      </c>
      <c r="B4" s="4">
        <f>K39</f>
        <v>6.2374859919577356E-2</v>
      </c>
      <c r="C4" s="4">
        <f>K40</f>
        <v>6.1122885086970981E-2</v>
      </c>
      <c r="D4" s="4">
        <f>K41</f>
        <v>5.9796901390054828E-2</v>
      </c>
      <c r="E4" s="4">
        <f>K42</f>
        <v>5.8382938925961851E-2</v>
      </c>
      <c r="F4" s="4">
        <f>K43</f>
        <v>6.4328940119961792E-2</v>
      </c>
      <c r="G4" s="3"/>
      <c r="H4" s="3"/>
      <c r="I4" s="3"/>
      <c r="J4" s="3"/>
      <c r="K4" s="3"/>
    </row>
    <row r="5" spans="1:1024" x14ac:dyDescent="0.2">
      <c r="A5" s="1" t="s">
        <v>21</v>
      </c>
      <c r="B5" s="4">
        <f>D39</f>
        <v>6.6716924236713146E-2</v>
      </c>
      <c r="C5" s="4">
        <f>D40</f>
        <v>7.6465116279069767E-2</v>
      </c>
      <c r="D5" s="4">
        <f>D41</f>
        <v>7.1772897696839852E-2</v>
      </c>
      <c r="E5" s="4">
        <f>D42</f>
        <v>6.477591036414565E-2</v>
      </c>
      <c r="F5" s="4">
        <f>D43</f>
        <v>6.8156001514577805E-2</v>
      </c>
      <c r="G5" s="4"/>
      <c r="H5" s="3"/>
      <c r="I5" s="3"/>
      <c r="J5" s="3"/>
      <c r="K5" s="3"/>
    </row>
    <row r="6" spans="1:1024" x14ac:dyDescent="0.2">
      <c r="A6" s="1" t="s">
        <v>972</v>
      </c>
      <c r="B6" s="4">
        <f>H39/100</f>
        <v>0</v>
      </c>
      <c r="C6" s="4">
        <f>H40/100</f>
        <v>3.0211712073512587E-2</v>
      </c>
      <c r="D6" s="4">
        <f>H41/100</f>
        <v>1.929353751784979E-2</v>
      </c>
      <c r="E6" s="4">
        <f>H42/100</f>
        <v>2.1458793055754377E-2</v>
      </c>
      <c r="F6" s="4">
        <f>H43/100</f>
        <v>-0.12307573640277136</v>
      </c>
      <c r="G6" s="3"/>
      <c r="H6" s="3"/>
      <c r="I6" s="3"/>
      <c r="J6" s="3"/>
      <c r="K6" s="3"/>
    </row>
    <row r="7" spans="1:1024" x14ac:dyDescent="0.2">
      <c r="G7" s="3"/>
      <c r="H7" s="3"/>
      <c r="I7" s="3"/>
      <c r="J7" s="3"/>
      <c r="K7" s="3"/>
    </row>
    <row r="8" spans="1:1024" x14ac:dyDescent="0.2">
      <c r="B8" s="217">
        <f>B5-B4</f>
        <v>4.3420643171357895E-3</v>
      </c>
      <c r="C8" s="217">
        <f>C5-C4</f>
        <v>1.5342231192098786E-2</v>
      </c>
      <c r="D8" s="217">
        <f>D5-D4</f>
        <v>1.1975996306785024E-2</v>
      </c>
      <c r="E8" s="217">
        <f>E5-E4</f>
        <v>6.392971438183799E-3</v>
      </c>
      <c r="F8" s="217">
        <f>F5-F4</f>
        <v>3.8270613946160131E-3</v>
      </c>
      <c r="G8" s="3"/>
      <c r="H8" s="3"/>
      <c r="I8" s="3"/>
      <c r="J8" s="3"/>
    </row>
    <row r="9" spans="1:1024" x14ac:dyDescent="0.2">
      <c r="B9" s="4"/>
      <c r="C9" s="4"/>
      <c r="D9" s="4"/>
      <c r="E9" s="4"/>
      <c r="F9" s="4"/>
      <c r="G9" s="3"/>
      <c r="H9" s="3"/>
      <c r="I9" s="3"/>
      <c r="J9" s="3"/>
    </row>
    <row r="10" spans="1:1024" x14ac:dyDescent="0.2">
      <c r="C10" s="3"/>
      <c r="D10" s="3"/>
      <c r="AME10"/>
      <c r="AMF10"/>
      <c r="AMG10"/>
      <c r="AMH10"/>
      <c r="AMI10"/>
      <c r="AMJ10"/>
    </row>
    <row r="11" spans="1:1024" x14ac:dyDescent="0.2">
      <c r="C11" s="3"/>
      <c r="D11" s="3"/>
      <c r="AME11"/>
      <c r="AMF11"/>
      <c r="AMG11"/>
      <c r="AMH11"/>
      <c r="AMI11"/>
      <c r="AMJ11"/>
    </row>
    <row r="12" spans="1:1024" x14ac:dyDescent="0.2">
      <c r="B12" s="3"/>
      <c r="C12" s="3"/>
      <c r="D12" s="3"/>
      <c r="AME12"/>
      <c r="AMF12"/>
      <c r="AMG12"/>
      <c r="AMH12"/>
      <c r="AMI12"/>
      <c r="AMJ12"/>
    </row>
    <row r="13" spans="1:1024" x14ac:dyDescent="0.2">
      <c r="B13" s="3"/>
      <c r="C13" s="3"/>
      <c r="D13" s="3"/>
      <c r="AME13"/>
      <c r="AMF13"/>
      <c r="AMG13"/>
      <c r="AMH13"/>
      <c r="AMI13"/>
      <c r="AMJ13"/>
    </row>
    <row r="14" spans="1:1024" x14ac:dyDescent="0.2">
      <c r="B14" s="3"/>
      <c r="C14" s="3"/>
      <c r="D14" s="3"/>
      <c r="AME14"/>
      <c r="AMF14"/>
      <c r="AMG14"/>
      <c r="AMH14"/>
      <c r="AMI14"/>
      <c r="AMJ14"/>
    </row>
    <row r="15" spans="1:1024" x14ac:dyDescent="0.2">
      <c r="G15" s="3"/>
      <c r="H15" s="3"/>
      <c r="I15" s="3"/>
      <c r="J15" s="3"/>
    </row>
    <row r="16" spans="1:1024" x14ac:dyDescent="0.2">
      <c r="G16" s="3"/>
      <c r="H16" s="3"/>
      <c r="I16" s="3"/>
      <c r="J16" s="3"/>
    </row>
    <row r="17" spans="1:16" x14ac:dyDescent="0.2">
      <c r="G17" s="3"/>
      <c r="H17" s="3"/>
      <c r="I17" s="3"/>
      <c r="J17" s="3"/>
    </row>
    <row r="18" spans="1:16" x14ac:dyDescent="0.2">
      <c r="G18" s="3"/>
      <c r="H18" s="3"/>
      <c r="I18" s="3"/>
      <c r="J18" s="3"/>
    </row>
    <row r="19" spans="1:16" x14ac:dyDescent="0.2">
      <c r="G19" s="3"/>
      <c r="H19" s="3"/>
      <c r="I19" s="3"/>
      <c r="J19" s="3"/>
    </row>
    <row r="20" spans="1:16" x14ac:dyDescent="0.2">
      <c r="G20" s="3"/>
      <c r="H20" s="3"/>
      <c r="I20" s="3"/>
      <c r="J20" s="3"/>
    </row>
    <row r="21" spans="1:16" x14ac:dyDescent="0.2">
      <c r="B21" s="5"/>
    </row>
    <row r="22" spans="1:16" x14ac:dyDescent="0.2">
      <c r="H22" s="292" t="s">
        <v>1000</v>
      </c>
      <c r="I22" s="293"/>
      <c r="J22" s="293"/>
      <c r="K22" s="293"/>
      <c r="L22" s="293"/>
      <c r="M22" s="293"/>
      <c r="N22" s="293"/>
      <c r="O22" s="293"/>
      <c r="P22" s="293"/>
    </row>
    <row r="23" spans="1:16" ht="13.5" customHeight="1" x14ac:dyDescent="0.2">
      <c r="B23" s="6"/>
      <c r="H23" s="293"/>
      <c r="I23" s="293"/>
      <c r="J23" s="293"/>
      <c r="K23" s="293"/>
      <c r="L23" s="293"/>
      <c r="M23" s="293"/>
      <c r="N23" s="293"/>
      <c r="O23" s="293"/>
      <c r="P23" s="293"/>
    </row>
    <row r="26" spans="1:16" ht="9.9499999999999993" hidden="1" customHeight="1" x14ac:dyDescent="0.2">
      <c r="B26" s="294"/>
      <c r="C26" s="294"/>
      <c r="D26" s="294"/>
      <c r="E26" s="294"/>
      <c r="F26" s="294"/>
    </row>
    <row r="27" spans="1:16" hidden="1" x14ac:dyDescent="0.2"/>
    <row r="28" spans="1:16" ht="12.75" hidden="1" customHeight="1" x14ac:dyDescent="0.2">
      <c r="A28" s="295" t="s">
        <v>908</v>
      </c>
      <c r="B28" s="295"/>
      <c r="C28" s="295"/>
      <c r="D28"/>
      <c r="E28"/>
      <c r="F28" s="295" t="s">
        <v>23</v>
      </c>
      <c r="G28" s="295"/>
      <c r="H28" s="295"/>
      <c r="I28" s="295"/>
      <c r="J28" s="295"/>
      <c r="K28"/>
      <c r="L28"/>
      <c r="M28"/>
      <c r="N28"/>
    </row>
    <row r="29" spans="1:16" hidden="1" x14ac:dyDescent="0.2">
      <c r="A29" s="296" t="s">
        <v>909</v>
      </c>
      <c r="B29" s="296"/>
      <c r="C29" s="296"/>
      <c r="D29"/>
      <c r="E29"/>
      <c r="F29" s="296" t="s">
        <v>907</v>
      </c>
      <c r="G29" s="296"/>
      <c r="H29" s="296"/>
      <c r="I29" s="296"/>
      <c r="J29" s="296"/>
      <c r="K29"/>
      <c r="L29"/>
      <c r="M29"/>
      <c r="N29"/>
    </row>
    <row r="30" spans="1:16" hidden="1" x14ac:dyDescent="0.2">
      <c r="A30" s="291"/>
      <c r="B30" s="291"/>
      <c r="C30" s="291"/>
      <c r="D30"/>
      <c r="E30"/>
      <c r="F30" s="291"/>
      <c r="G30" s="291"/>
      <c r="H30" s="291"/>
      <c r="I30" s="291"/>
      <c r="J30" s="291"/>
      <c r="K30"/>
      <c r="L30"/>
      <c r="M30"/>
      <c r="N30"/>
    </row>
    <row r="31" spans="1:16" hidden="1" x14ac:dyDescent="0.2">
      <c r="A31" s="289"/>
      <c r="B31" s="289"/>
      <c r="C31" s="289"/>
      <c r="D31"/>
      <c r="E31"/>
      <c r="F31" s="289"/>
      <c r="G31" s="289"/>
      <c r="H31" s="289"/>
      <c r="I31" s="289"/>
      <c r="J31" s="289"/>
      <c r="K31"/>
      <c r="L31"/>
      <c r="M31"/>
      <c r="N31"/>
    </row>
    <row r="32" spans="1:16" hidden="1" x14ac:dyDescent="0.2">
      <c r="A32" s="289"/>
      <c r="B32" s="289"/>
      <c r="C32" s="289"/>
      <c r="D32"/>
      <c r="E32"/>
      <c r="F32" s="289"/>
      <c r="G32" s="289"/>
      <c r="H32" s="289"/>
      <c r="I32" s="289"/>
      <c r="J32" s="289"/>
      <c r="K32"/>
      <c r="L32"/>
      <c r="M32"/>
      <c r="N32"/>
    </row>
    <row r="33" spans="1:14" hidden="1" x14ac:dyDescent="0.2">
      <c r="A33" s="289"/>
      <c r="B33" s="289"/>
      <c r="C33" s="289"/>
      <c r="D33"/>
      <c r="E33"/>
      <c r="F33" s="289"/>
      <c r="G33" s="289"/>
      <c r="H33" s="289"/>
      <c r="I33" s="289"/>
      <c r="J33" s="289"/>
      <c r="K33"/>
      <c r="L33"/>
      <c r="M33"/>
      <c r="N33"/>
    </row>
    <row r="34" spans="1:14" hidden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</row>
    <row r="35" spans="1:14" hidden="1" x14ac:dyDescent="0.2">
      <c r="A35"/>
      <c r="B35"/>
      <c r="C35"/>
      <c r="D35"/>
      <c r="E35"/>
      <c r="F35" s="201"/>
      <c r="G35"/>
      <c r="H35"/>
      <c r="I35"/>
      <c r="J35"/>
      <c r="K35"/>
      <c r="L35"/>
      <c r="M35"/>
      <c r="N35"/>
    </row>
    <row r="36" spans="1:14" hidden="1" x14ac:dyDescent="0.2">
      <c r="A36" t="s">
        <v>29</v>
      </c>
      <c r="B36"/>
      <c r="C36"/>
      <c r="D36"/>
      <c r="E36"/>
      <c r="F36"/>
      <c r="G36"/>
      <c r="H36"/>
      <c r="I36"/>
      <c r="J36"/>
      <c r="K36"/>
      <c r="L36"/>
      <c r="M36"/>
      <c r="N36"/>
    </row>
    <row r="37" spans="1:14" ht="15" hidden="1" x14ac:dyDescent="0.25">
      <c r="A37" s="7"/>
      <c r="B37" s="290" t="s">
        <v>30</v>
      </c>
      <c r="C37" s="290"/>
      <c r="D37"/>
      <c r="E37"/>
      <c r="F37" s="7"/>
      <c r="G37" s="290" t="s">
        <v>31</v>
      </c>
      <c r="H37" s="290"/>
      <c r="I37" s="290" t="s">
        <v>32</v>
      </c>
      <c r="J37" s="290"/>
      <c r="K37"/>
      <c r="L37"/>
      <c r="M37"/>
      <c r="N37"/>
    </row>
    <row r="38" spans="1:14" hidden="1" x14ac:dyDescent="0.2">
      <c r="A38"/>
      <c r="B38" s="8" t="s">
        <v>33</v>
      </c>
      <c r="C38" s="8" t="s">
        <v>34</v>
      </c>
      <c r="D38" s="9" t="s">
        <v>35</v>
      </c>
      <c r="E38"/>
      <c r="F38"/>
      <c r="G38" s="8" t="s">
        <v>36</v>
      </c>
      <c r="H38" s="8" t="s">
        <v>37</v>
      </c>
      <c r="I38" s="8" t="s">
        <v>36</v>
      </c>
      <c r="J38" s="8" t="s">
        <v>37</v>
      </c>
      <c r="K38" s="10" t="s">
        <v>38</v>
      </c>
      <c r="L38"/>
      <c r="M38"/>
      <c r="N38"/>
    </row>
    <row r="39" spans="1:14" ht="15" hidden="1" x14ac:dyDescent="0.25">
      <c r="A39" s="11">
        <v>2016</v>
      </c>
      <c r="B39" s="203">
        <v>530.6</v>
      </c>
      <c r="C39" s="203">
        <v>35.4</v>
      </c>
      <c r="D39">
        <f t="shared" ref="D39:D43" si="0">C39/B39</f>
        <v>6.6716924236713146E-2</v>
      </c>
      <c r="E39"/>
      <c r="F39" s="11">
        <v>2016</v>
      </c>
      <c r="G39" s="202">
        <v>1655881</v>
      </c>
      <c r="H39" s="12"/>
      <c r="I39" s="202">
        <v>26547250</v>
      </c>
      <c r="J39" s="12">
        <v>5.21</v>
      </c>
      <c r="K39">
        <f>G39/I39</f>
        <v>6.2374859919577356E-2</v>
      </c>
      <c r="L39" s="13">
        <v>2015</v>
      </c>
      <c r="M39"/>
      <c r="N39"/>
    </row>
    <row r="40" spans="1:14" ht="15" hidden="1" x14ac:dyDescent="0.25">
      <c r="A40" s="11">
        <v>2017</v>
      </c>
      <c r="B40" s="203">
        <v>537.5</v>
      </c>
      <c r="C40" s="203">
        <v>41.1</v>
      </c>
      <c r="D40">
        <f t="shared" si="0"/>
        <v>7.6465116279069767E-2</v>
      </c>
      <c r="E40"/>
      <c r="F40" s="11">
        <v>2017</v>
      </c>
      <c r="G40" s="202">
        <v>1705908</v>
      </c>
      <c r="H40" s="12">
        <f>(G40/G39-1)*100</f>
        <v>3.0211712073512587</v>
      </c>
      <c r="I40" s="202">
        <v>27909481</v>
      </c>
      <c r="J40" s="12">
        <v>5.54</v>
      </c>
      <c r="K40">
        <f>G40/I40</f>
        <v>6.1122885086970981E-2</v>
      </c>
      <c r="L40" s="13">
        <v>2016</v>
      </c>
      <c r="M40"/>
      <c r="N40"/>
    </row>
    <row r="41" spans="1:14" ht="15" hidden="1" x14ac:dyDescent="0.25">
      <c r="A41" s="11">
        <v>2018</v>
      </c>
      <c r="B41" s="203">
        <v>560.1</v>
      </c>
      <c r="C41" s="203">
        <v>40.200000000000003</v>
      </c>
      <c r="D41">
        <f t="shared" si="0"/>
        <v>7.1772897696839852E-2</v>
      </c>
      <c r="E41"/>
      <c r="F41" s="11">
        <v>2018</v>
      </c>
      <c r="G41" s="202">
        <v>1738821</v>
      </c>
      <c r="H41" s="12">
        <f t="shared" ref="H41:H43" si="1">(G41/G40-1)*100</f>
        <v>1.929353751784979</v>
      </c>
      <c r="I41" s="202">
        <v>29078781</v>
      </c>
      <c r="J41" s="12">
        <v>5.22</v>
      </c>
      <c r="K41">
        <f>G41/I41</f>
        <v>5.9796901390054828E-2</v>
      </c>
      <c r="L41" s="13">
        <v>2017</v>
      </c>
      <c r="M41"/>
      <c r="N41"/>
    </row>
    <row r="42" spans="1:14" ht="15" hidden="1" x14ac:dyDescent="0.25">
      <c r="A42" s="11">
        <v>2019</v>
      </c>
      <c r="B42" s="203">
        <v>571.20000000000005</v>
      </c>
      <c r="C42" s="203">
        <v>37</v>
      </c>
      <c r="D42">
        <f t="shared" si="0"/>
        <v>6.477591036414565E-2</v>
      </c>
      <c r="E42"/>
      <c r="F42" s="11">
        <v>2019</v>
      </c>
      <c r="G42" s="202">
        <v>1776134</v>
      </c>
      <c r="H42" s="12">
        <f t="shared" si="1"/>
        <v>2.1458793055754377</v>
      </c>
      <c r="I42" s="202">
        <v>30422141</v>
      </c>
      <c r="J42" s="12">
        <v>3.4</v>
      </c>
      <c r="K42">
        <f>G42/I42</f>
        <v>5.8382938925961851E-2</v>
      </c>
      <c r="L42" s="14">
        <v>2018</v>
      </c>
      <c r="M42"/>
      <c r="N42"/>
    </row>
    <row r="43" spans="1:14" ht="15" hidden="1" x14ac:dyDescent="0.25">
      <c r="A43" s="11">
        <v>2020</v>
      </c>
      <c r="B43" s="203">
        <v>528.20000000000005</v>
      </c>
      <c r="C43" s="203">
        <v>36</v>
      </c>
      <c r="D43">
        <f t="shared" si="0"/>
        <v>6.8156001514577805E-2</v>
      </c>
      <c r="E43"/>
      <c r="F43" s="11">
        <v>2020</v>
      </c>
      <c r="G43" s="202">
        <v>1557535</v>
      </c>
      <c r="H43" s="12">
        <f t="shared" si="1"/>
        <v>-12.307573640277136</v>
      </c>
      <c r="I43" s="202">
        <v>24212042</v>
      </c>
      <c r="J43" s="12">
        <v>3.86</v>
      </c>
      <c r="K43">
        <f>G43/I43</f>
        <v>6.4328940119961792E-2</v>
      </c>
      <c r="L43" s="14">
        <v>2019</v>
      </c>
      <c r="M43"/>
      <c r="N43"/>
    </row>
    <row r="44" spans="1:14" ht="14.25" hidden="1" x14ac:dyDescent="0.2">
      <c r="A44" s="11"/>
      <c r="B44" s="12"/>
      <c r="C44" s="12"/>
      <c r="D44"/>
      <c r="E44"/>
      <c r="F44"/>
      <c r="G44"/>
      <c r="H44"/>
      <c r="I44"/>
      <c r="J44"/>
      <c r="K44"/>
      <c r="L44" s="14">
        <v>2020</v>
      </c>
      <c r="M44"/>
      <c r="N44"/>
    </row>
    <row r="45" spans="1:14" hidden="1" x14ac:dyDescent="0.2">
      <c r="A45"/>
      <c r="B45"/>
      <c r="C45"/>
      <c r="D45"/>
      <c r="E45"/>
      <c r="F45" s="288" t="s">
        <v>41</v>
      </c>
      <c r="G45" s="288"/>
      <c r="H45" s="288"/>
      <c r="I45" s="288"/>
      <c r="J45" s="288"/>
      <c r="K45"/>
      <c r="L45"/>
      <c r="M45"/>
      <c r="N45"/>
    </row>
    <row r="46" spans="1:14" hidden="1" x14ac:dyDescent="0.2">
      <c r="A46" s="288" t="s">
        <v>41</v>
      </c>
      <c r="B46" s="288"/>
      <c r="C46" s="288"/>
      <c r="D46"/>
      <c r="E46"/>
      <c r="F46" s="288" t="s">
        <v>42</v>
      </c>
      <c r="G46" s="288"/>
      <c r="H46" s="288"/>
      <c r="I46" s="288"/>
      <c r="J46" s="288"/>
      <c r="K46"/>
      <c r="L46"/>
      <c r="M46"/>
      <c r="N46"/>
    </row>
    <row r="47" spans="1:14" hidden="1" x14ac:dyDescent="0.2">
      <c r="A47" s="288" t="s">
        <v>43</v>
      </c>
      <c r="B47" s="288"/>
      <c r="C47" s="288"/>
      <c r="D47"/>
      <c r="E47"/>
      <c r="F47" s="288" t="s">
        <v>44</v>
      </c>
      <c r="G47" s="288"/>
      <c r="H47" s="288"/>
      <c r="I47" s="288"/>
      <c r="J47" s="288"/>
      <c r="K47"/>
      <c r="L47"/>
      <c r="M47"/>
      <c r="N47"/>
    </row>
    <row r="48" spans="1:14" hidden="1" x14ac:dyDescent="0.2">
      <c r="A48" s="288"/>
      <c r="B48" s="288"/>
      <c r="C48" s="288"/>
      <c r="D48"/>
      <c r="E48"/>
      <c r="F48" s="288" t="s">
        <v>45</v>
      </c>
      <c r="G48" s="288"/>
      <c r="H48" s="288"/>
      <c r="I48" s="288"/>
      <c r="J48" s="288"/>
      <c r="K48"/>
      <c r="L48"/>
      <c r="M48"/>
      <c r="N48"/>
    </row>
    <row r="49" spans="1:18" hidden="1" x14ac:dyDescent="0.2">
      <c r="A49" s="288" t="s">
        <v>46</v>
      </c>
      <c r="B49" s="288"/>
      <c r="C49" s="288"/>
      <c r="D49"/>
      <c r="E49"/>
      <c r="F49" s="288" t="s">
        <v>47</v>
      </c>
      <c r="G49" s="288"/>
      <c r="H49" s="288"/>
      <c r="I49" s="288"/>
      <c r="J49" s="288"/>
      <c r="K49"/>
      <c r="L49"/>
      <c r="M49"/>
      <c r="N49"/>
    </row>
    <row r="50" spans="1:18" hidden="1" x14ac:dyDescent="0.2">
      <c r="A50" s="288"/>
      <c r="B50" s="288"/>
      <c r="C50" s="288"/>
      <c r="D50"/>
      <c r="E50"/>
      <c r="F50" s="288" t="s">
        <v>48</v>
      </c>
      <c r="G50" s="288"/>
      <c r="H50" s="288"/>
      <c r="I50" s="288"/>
      <c r="J50" s="288"/>
      <c r="K50"/>
      <c r="L50"/>
      <c r="M50"/>
      <c r="N50"/>
    </row>
    <row r="51" spans="1:18" hidden="1" x14ac:dyDescent="0.2">
      <c r="A51"/>
      <c r="B51"/>
      <c r="C51"/>
      <c r="D51"/>
      <c r="E51"/>
      <c r="F51" s="288" t="s">
        <v>49</v>
      </c>
      <c r="G51" s="288"/>
      <c r="H51" s="288"/>
      <c r="I51" s="288"/>
      <c r="J51" s="288"/>
      <c r="K51"/>
      <c r="L51"/>
      <c r="M51"/>
      <c r="N51"/>
    </row>
    <row r="52" spans="1:18" hidden="1" x14ac:dyDescent="0.2">
      <c r="A52" s="288" t="s">
        <v>50</v>
      </c>
      <c r="B52" s="288"/>
      <c r="C52" s="288"/>
      <c r="D52"/>
      <c r="E52"/>
      <c r="F52" s="288"/>
      <c r="G52" s="288"/>
      <c r="H52" s="288"/>
      <c r="I52" s="288"/>
      <c r="J52" s="288"/>
      <c r="K52"/>
      <c r="L52"/>
      <c r="M52"/>
      <c r="N52"/>
    </row>
    <row r="53" spans="1:18" hidden="1" x14ac:dyDescent="0.2">
      <c r="A53" s="288"/>
      <c r="B53" s="288"/>
      <c r="C53" s="288"/>
      <c r="D53"/>
      <c r="E53"/>
      <c r="F53" s="288" t="s">
        <v>51</v>
      </c>
      <c r="G53" s="288"/>
      <c r="H53" s="288"/>
      <c r="I53" s="288"/>
      <c r="J53" s="288"/>
      <c r="K53"/>
      <c r="L53"/>
      <c r="M53"/>
      <c r="N53"/>
    </row>
    <row r="54" spans="1:18" hidden="1" x14ac:dyDescent="0.2">
      <c r="A54" s="288" t="s">
        <v>52</v>
      </c>
      <c r="B54" s="288"/>
      <c r="C54" s="288"/>
      <c r="D54"/>
      <c r="E54"/>
      <c r="F54" s="288" t="s">
        <v>53</v>
      </c>
      <c r="G54" s="288"/>
      <c r="H54" s="288"/>
      <c r="I54" s="288"/>
      <c r="J54" s="288"/>
      <c r="K54"/>
      <c r="L54"/>
      <c r="M54"/>
      <c r="N54"/>
    </row>
    <row r="55" spans="1:18" hidden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</row>
    <row r="56" spans="1:18" hidden="1" x14ac:dyDescent="0.2">
      <c r="A56"/>
      <c r="B56"/>
      <c r="C56"/>
      <c r="D56"/>
      <c r="E56"/>
      <c r="F56" s="288" t="s">
        <v>54</v>
      </c>
      <c r="G56" s="288"/>
      <c r="H56" s="288"/>
      <c r="I56" s="288"/>
      <c r="J56" s="288"/>
      <c r="K56"/>
      <c r="L56"/>
      <c r="M56"/>
      <c r="N56"/>
    </row>
    <row r="57" spans="1:18" hidden="1" x14ac:dyDescent="0.2">
      <c r="A57"/>
      <c r="B57"/>
      <c r="C57"/>
      <c r="D57"/>
      <c r="E57"/>
      <c r="F57" s="288"/>
      <c r="G57" s="288"/>
      <c r="H57" s="288"/>
      <c r="I57" s="288"/>
      <c r="J57" s="288"/>
      <c r="K57"/>
      <c r="L57"/>
      <c r="M57"/>
      <c r="N57"/>
    </row>
    <row r="58" spans="1:18" hidden="1" x14ac:dyDescent="0.2">
      <c r="A58"/>
      <c r="B58"/>
      <c r="C58"/>
      <c r="D58"/>
      <c r="E58"/>
      <c r="F58" s="288" t="s">
        <v>55</v>
      </c>
      <c r="G58" s="288"/>
      <c r="H58" s="288"/>
      <c r="I58" s="288"/>
      <c r="J58" s="288"/>
      <c r="K58"/>
      <c r="L58"/>
      <c r="M58"/>
      <c r="N58"/>
    </row>
    <row r="59" spans="1:18" hidden="1" x14ac:dyDescent="0.2"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1:18" hidden="1" x14ac:dyDescent="0.2"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1:18" hidden="1" x14ac:dyDescent="0.2"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1:18" hidden="1" x14ac:dyDescent="0.2"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1:18" hidden="1" x14ac:dyDescent="0.2"/>
    <row r="64" spans="1:18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</sheetData>
  <mergeCells count="38">
    <mergeCell ref="H22:P23"/>
    <mergeCell ref="B26:F26"/>
    <mergeCell ref="A28:C28"/>
    <mergeCell ref="F28:J28"/>
    <mergeCell ref="A29:C29"/>
    <mergeCell ref="F29:J29"/>
    <mergeCell ref="A30:C30"/>
    <mergeCell ref="F30:J30"/>
    <mergeCell ref="A31:C31"/>
    <mergeCell ref="F31:J31"/>
    <mergeCell ref="A32:C32"/>
    <mergeCell ref="F32:J32"/>
    <mergeCell ref="A33:C33"/>
    <mergeCell ref="F33:J33"/>
    <mergeCell ref="B37:C37"/>
    <mergeCell ref="G37:H37"/>
    <mergeCell ref="I37:J37"/>
    <mergeCell ref="F45:J45"/>
    <mergeCell ref="A46:C46"/>
    <mergeCell ref="F46:J46"/>
    <mergeCell ref="A47:C47"/>
    <mergeCell ref="F47:J47"/>
    <mergeCell ref="A48:C48"/>
    <mergeCell ref="F48:J48"/>
    <mergeCell ref="A49:C49"/>
    <mergeCell ref="F49:J49"/>
    <mergeCell ref="A50:C50"/>
    <mergeCell ref="F50:J50"/>
    <mergeCell ref="F51:J51"/>
    <mergeCell ref="A52:C52"/>
    <mergeCell ref="F52:J52"/>
    <mergeCell ref="A53:C53"/>
    <mergeCell ref="F53:J53"/>
    <mergeCell ref="A54:C54"/>
    <mergeCell ref="F54:J54"/>
    <mergeCell ref="F56:J56"/>
    <mergeCell ref="F57:J57"/>
    <mergeCell ref="F58:J58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8"/>
    <pageSetUpPr fitToPage="1"/>
  </sheetPr>
  <dimension ref="A1:ALV41"/>
  <sheetViews>
    <sheetView topLeftCell="B1" zoomScaleNormal="100" workbookViewId="0">
      <selection sqref="A1:G1"/>
    </sheetView>
  </sheetViews>
  <sheetFormatPr baseColWidth="10" defaultColWidth="11.42578125" defaultRowHeight="12.75" x14ac:dyDescent="0.2"/>
  <cols>
    <col min="1" max="1" width="72.7109375" style="20" customWidth="1"/>
    <col min="2" max="3" width="13.5703125" style="20" bestFit="1" customWidth="1"/>
    <col min="4" max="4" width="12.140625" style="20" bestFit="1" customWidth="1"/>
    <col min="5" max="6" width="13.5703125" style="20" bestFit="1" customWidth="1"/>
    <col min="7" max="7" width="12.140625" style="20" bestFit="1" customWidth="1"/>
    <col min="8" max="10" width="12.140625" style="20" customWidth="1"/>
    <col min="11" max="11" width="10.28515625" style="20" customWidth="1"/>
    <col min="12" max="13" width="12.140625" style="20" customWidth="1"/>
    <col min="14" max="14" width="11" style="20" customWidth="1"/>
    <col min="15" max="15" width="11.42578125" style="20" hidden="1" customWidth="1"/>
    <col min="16" max="17" width="11.5703125" style="20" hidden="1" customWidth="1"/>
    <col min="18" max="19" width="11.42578125" style="20" hidden="1" customWidth="1"/>
    <col min="20" max="24" width="0" style="20" hidden="1" customWidth="1"/>
    <col min="25" max="1010" width="11.42578125" style="20"/>
  </cols>
  <sheetData>
    <row r="1" spans="1:20" x14ac:dyDescent="0.2">
      <c r="A1" s="305" t="s">
        <v>964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P1" s="20" t="s">
        <v>364</v>
      </c>
    </row>
    <row r="2" spans="1:20" ht="11.25" customHeight="1" x14ac:dyDescent="0.2">
      <c r="A2" s="319"/>
      <c r="B2" s="353" t="s">
        <v>363</v>
      </c>
      <c r="C2" s="353"/>
      <c r="D2" s="353"/>
      <c r="E2" s="353" t="s">
        <v>367</v>
      </c>
      <c r="F2" s="353"/>
      <c r="G2" s="353"/>
      <c r="H2" s="353"/>
      <c r="I2" s="353"/>
      <c r="J2" s="353"/>
      <c r="K2" s="353"/>
      <c r="L2" s="353"/>
      <c r="M2" s="353"/>
      <c r="N2" s="353"/>
    </row>
    <row r="3" spans="1:20" ht="45" x14ac:dyDescent="0.25">
      <c r="A3" s="319"/>
      <c r="B3" s="279" t="s">
        <v>363</v>
      </c>
      <c r="C3" s="279" t="s">
        <v>365</v>
      </c>
      <c r="D3" s="279" t="s">
        <v>366</v>
      </c>
      <c r="E3" s="279" t="s">
        <v>367</v>
      </c>
      <c r="F3" s="279" t="s">
        <v>368</v>
      </c>
      <c r="G3" s="279" t="s">
        <v>369</v>
      </c>
      <c r="H3" s="279" t="s">
        <v>370</v>
      </c>
      <c r="I3" s="279" t="s">
        <v>371</v>
      </c>
      <c r="J3" s="279" t="s">
        <v>372</v>
      </c>
      <c r="K3" s="279" t="s">
        <v>373</v>
      </c>
      <c r="L3" s="279" t="s">
        <v>374</v>
      </c>
      <c r="M3" s="279" t="s">
        <v>375</v>
      </c>
      <c r="N3" s="279" t="s">
        <v>376</v>
      </c>
      <c r="P3" s="131" t="s">
        <v>541</v>
      </c>
    </row>
    <row r="4" spans="1:20" x14ac:dyDescent="0.2">
      <c r="A4" s="47" t="s">
        <v>324</v>
      </c>
      <c r="B4" s="216">
        <v>5033786.0999999996</v>
      </c>
      <c r="C4" s="216">
        <v>4897692.2</v>
      </c>
      <c r="D4" s="216">
        <v>136093.9</v>
      </c>
      <c r="E4" s="216">
        <v>4818726.4000000004</v>
      </c>
      <c r="F4" s="216">
        <v>2933088.1</v>
      </c>
      <c r="G4" s="216">
        <v>800176</v>
      </c>
      <c r="H4" s="216">
        <v>662603.30000000005</v>
      </c>
      <c r="I4" s="216">
        <v>272198.09999999998</v>
      </c>
      <c r="J4" s="216">
        <v>142655.79999999999</v>
      </c>
      <c r="K4" s="216">
        <v>-1803.4</v>
      </c>
      <c r="L4" s="216">
        <v>162260.70000000001</v>
      </c>
      <c r="M4" s="216">
        <v>183070.6</v>
      </c>
      <c r="N4" s="216">
        <v>20809.900000000001</v>
      </c>
      <c r="O4" s="74"/>
      <c r="P4" s="74">
        <f>B4-E4</f>
        <v>215059.69999999925</v>
      </c>
      <c r="Q4" s="20">
        <f>L4/P4</f>
        <v>0.75449142726415308</v>
      </c>
      <c r="R4" s="227">
        <f>G4/'QA5 '!B3</f>
        <v>29.770667460376515</v>
      </c>
    </row>
    <row r="5" spans="1:20" x14ac:dyDescent="0.2">
      <c r="A5" s="132" t="s">
        <v>320</v>
      </c>
      <c r="B5" s="133">
        <v>63894.8</v>
      </c>
      <c r="C5" s="133">
        <v>61867.3</v>
      </c>
      <c r="D5" s="133">
        <v>2027.6</v>
      </c>
      <c r="E5" s="133">
        <v>51701.7</v>
      </c>
      <c r="F5" s="133">
        <v>15272.1</v>
      </c>
      <c r="G5" s="133">
        <v>13861.4</v>
      </c>
      <c r="H5" s="133">
        <v>18929.2</v>
      </c>
      <c r="I5" s="133">
        <v>3989.5</v>
      </c>
      <c r="J5" s="133">
        <v>-281.60000000000002</v>
      </c>
      <c r="K5" s="133">
        <v>-84.9</v>
      </c>
      <c r="L5" s="133">
        <v>3976.3</v>
      </c>
      <c r="M5" s="133">
        <v>4873.3</v>
      </c>
      <c r="N5" s="133">
        <v>897</v>
      </c>
      <c r="O5" s="229">
        <f>G5/$G$4*100</f>
        <v>1.7322938953430245</v>
      </c>
      <c r="P5" s="74">
        <f>B5-E5</f>
        <v>12193.100000000006</v>
      </c>
      <c r="Q5" s="20">
        <f>L5/P5</f>
        <v>0.32611066914894477</v>
      </c>
      <c r="R5" s="230">
        <f>G5/'QA5 '!B4</f>
        <v>31.647031963470319</v>
      </c>
      <c r="S5" s="230">
        <f>L5/$L$4*100</f>
        <v>2.4505625823135238</v>
      </c>
      <c r="T5" s="20">
        <f>L5/(B5-E5)*100</f>
        <v>32.611066914894479</v>
      </c>
    </row>
    <row r="6" spans="1:20" x14ac:dyDescent="0.2">
      <c r="A6" s="132" t="s">
        <v>321</v>
      </c>
      <c r="B6" s="133">
        <v>2222783</v>
      </c>
      <c r="C6" s="133">
        <v>2188191.1</v>
      </c>
      <c r="D6" s="133">
        <v>34591.9</v>
      </c>
      <c r="E6" s="133">
        <v>2126853.2999999998</v>
      </c>
      <c r="F6" s="133">
        <v>1194538.7</v>
      </c>
      <c r="G6" s="133">
        <v>532508.4</v>
      </c>
      <c r="H6" s="133">
        <v>333894.7</v>
      </c>
      <c r="I6" s="133">
        <v>68832.800000000003</v>
      </c>
      <c r="J6" s="133">
        <v>-6301.2</v>
      </c>
      <c r="K6" s="133">
        <v>473.8</v>
      </c>
      <c r="L6" s="133">
        <v>63559.9</v>
      </c>
      <c r="M6" s="133">
        <v>76121</v>
      </c>
      <c r="N6" s="133">
        <v>12561.1</v>
      </c>
      <c r="O6" s="229">
        <f t="shared" ref="O6:O36" si="0">G6/$G$4*100</f>
        <v>66.548909239967216</v>
      </c>
      <c r="P6" s="74">
        <f>B6-E6</f>
        <v>95929.700000000186</v>
      </c>
      <c r="Q6" s="20">
        <f>L6/P6</f>
        <v>0.6625674843140329</v>
      </c>
      <c r="R6" s="227">
        <f>G6/'QA5 '!B5</f>
        <v>25.172941287699725</v>
      </c>
      <c r="S6" s="230">
        <f t="shared" ref="S6:S35" si="1">L6/$L$4*100</f>
        <v>39.171469123453804</v>
      </c>
      <c r="T6" s="43">
        <f t="shared" ref="T6:T35" si="2">L6/(B6-E6)*100</f>
        <v>66.256748431403295</v>
      </c>
    </row>
    <row r="7" spans="1:20" x14ac:dyDescent="0.2">
      <c r="A7" s="134" t="s">
        <v>542</v>
      </c>
      <c r="B7" s="65">
        <v>503306.8</v>
      </c>
      <c r="C7" s="65">
        <v>497826.5</v>
      </c>
      <c r="D7" s="65">
        <v>5480.3</v>
      </c>
      <c r="E7" s="65">
        <v>479391.1</v>
      </c>
      <c r="F7" s="65">
        <v>296504.90000000002</v>
      </c>
      <c r="G7" s="65">
        <v>100801.9</v>
      </c>
      <c r="H7" s="65">
        <v>68535.8</v>
      </c>
      <c r="I7" s="65">
        <v>14681.6</v>
      </c>
      <c r="J7" s="65">
        <v>-122.3</v>
      </c>
      <c r="K7" s="65">
        <v>-797.1</v>
      </c>
      <c r="L7" s="65">
        <v>10288.5</v>
      </c>
      <c r="M7" s="65">
        <v>13295.3</v>
      </c>
      <c r="N7" s="65">
        <v>3006.8</v>
      </c>
      <c r="O7" s="227">
        <f t="shared" si="0"/>
        <v>12.597466057467358</v>
      </c>
      <c r="R7" s="227">
        <f>G7/'QA5 '!B6</f>
        <v>23.32837306179125</v>
      </c>
      <c r="S7" s="227">
        <f t="shared" si="1"/>
        <v>6.3407220602400951</v>
      </c>
      <c r="T7" s="43">
        <f t="shared" si="2"/>
        <v>43.019857248585637</v>
      </c>
    </row>
    <row r="8" spans="1:20" x14ac:dyDescent="0.2">
      <c r="A8" s="134" t="s">
        <v>543</v>
      </c>
      <c r="B8" s="65">
        <v>181695.2</v>
      </c>
      <c r="C8" s="65">
        <v>177686.7</v>
      </c>
      <c r="D8" s="65">
        <v>4008.5</v>
      </c>
      <c r="E8" s="65">
        <v>221576.4</v>
      </c>
      <c r="F8" s="65">
        <v>148094.70000000001</v>
      </c>
      <c r="G8" s="65">
        <v>30228.3</v>
      </c>
      <c r="H8" s="65">
        <v>27225.7</v>
      </c>
      <c r="I8" s="65">
        <v>14293.2</v>
      </c>
      <c r="J8" s="65">
        <v>1399.3</v>
      </c>
      <c r="K8" s="65">
        <v>335.2</v>
      </c>
      <c r="L8" s="65">
        <v>10995.7</v>
      </c>
      <c r="M8" s="65">
        <v>11659.7</v>
      </c>
      <c r="N8" s="65">
        <v>664</v>
      </c>
      <c r="O8" s="227">
        <f t="shared" si="0"/>
        <v>3.7777064045909898</v>
      </c>
      <c r="R8" s="227">
        <f>G8/'QA5 '!B7</f>
        <v>28.8163012392755</v>
      </c>
      <c r="S8" s="227">
        <f t="shared" si="1"/>
        <v>6.7765638876203544</v>
      </c>
      <c r="T8" s="43">
        <f t="shared" si="2"/>
        <v>-27.571136274735981</v>
      </c>
    </row>
    <row r="9" spans="1:20" x14ac:dyDescent="0.2">
      <c r="A9" s="134" t="s">
        <v>544</v>
      </c>
      <c r="B9" s="65">
        <v>46020.5</v>
      </c>
      <c r="C9" s="65">
        <v>45781.5</v>
      </c>
      <c r="D9" s="65">
        <v>239</v>
      </c>
      <c r="E9" s="65">
        <v>42973.2</v>
      </c>
      <c r="F9" s="65">
        <v>24470.2</v>
      </c>
      <c r="G9" s="65">
        <v>11973</v>
      </c>
      <c r="H9" s="65">
        <v>5549.3</v>
      </c>
      <c r="I9" s="65">
        <v>672.8</v>
      </c>
      <c r="J9" s="65">
        <v>-64.5</v>
      </c>
      <c r="K9" s="65">
        <v>-62.3</v>
      </c>
      <c r="L9" s="65">
        <v>1882.2</v>
      </c>
      <c r="M9" s="65">
        <v>1887.6</v>
      </c>
      <c r="N9" s="65">
        <v>5.4</v>
      </c>
      <c r="O9" s="227">
        <f t="shared" si="0"/>
        <v>1.4962958149207175</v>
      </c>
      <c r="R9" s="230">
        <f>G9/'QA5 '!B8</f>
        <v>20.931818181818183</v>
      </c>
      <c r="S9" s="227">
        <f t="shared" si="1"/>
        <v>1.1599851350326973</v>
      </c>
      <c r="T9" s="43">
        <f t="shared" si="2"/>
        <v>61.766153644209574</v>
      </c>
    </row>
    <row r="10" spans="1:20" x14ac:dyDescent="0.2">
      <c r="A10" s="134" t="s">
        <v>545</v>
      </c>
      <c r="B10" s="65">
        <v>9248.7000000000007</v>
      </c>
      <c r="C10" s="65">
        <v>9169.7999999999993</v>
      </c>
      <c r="D10" s="65">
        <v>78.900000000000006</v>
      </c>
      <c r="E10" s="65">
        <v>8379.5</v>
      </c>
      <c r="F10" s="65">
        <v>3748</v>
      </c>
      <c r="G10" s="65">
        <v>2223</v>
      </c>
      <c r="H10" s="65">
        <v>2212.8000000000002</v>
      </c>
      <c r="I10" s="65">
        <v>183.3</v>
      </c>
      <c r="J10" s="65">
        <v>0</v>
      </c>
      <c r="K10" s="65">
        <v>3.8</v>
      </c>
      <c r="L10" s="65">
        <v>138.5</v>
      </c>
      <c r="M10" s="65">
        <v>138.5</v>
      </c>
      <c r="N10" s="65">
        <v>0</v>
      </c>
      <c r="O10" s="227">
        <f t="shared" si="0"/>
        <v>0.27781388094619186</v>
      </c>
      <c r="R10" s="230">
        <f>G10/'QA5 '!B9</f>
        <v>11.059701492537313</v>
      </c>
      <c r="S10" s="227">
        <f t="shared" si="1"/>
        <v>8.535646647647889E-2</v>
      </c>
      <c r="T10" s="43">
        <f t="shared" si="2"/>
        <v>15.934192360791519</v>
      </c>
    </row>
    <row r="11" spans="1:20" x14ac:dyDescent="0.2">
      <c r="A11" s="134" t="s">
        <v>546</v>
      </c>
      <c r="B11" s="65">
        <v>100497</v>
      </c>
      <c r="C11" s="65">
        <v>99366.8</v>
      </c>
      <c r="D11" s="65">
        <v>1130.0999999999999</v>
      </c>
      <c r="E11" s="65">
        <v>96245.7</v>
      </c>
      <c r="F11" s="65">
        <v>47260.800000000003</v>
      </c>
      <c r="G11" s="65">
        <v>28934.400000000001</v>
      </c>
      <c r="H11" s="65">
        <v>17729.2</v>
      </c>
      <c r="I11" s="65">
        <v>1745.9</v>
      </c>
      <c r="J11" s="65">
        <v>472.8</v>
      </c>
      <c r="K11" s="65">
        <v>95.1</v>
      </c>
      <c r="L11" s="65">
        <v>1004.5</v>
      </c>
      <c r="M11" s="65">
        <v>1125.4000000000001</v>
      </c>
      <c r="N11" s="65">
        <v>120.8</v>
      </c>
      <c r="O11" s="227">
        <f t="shared" si="0"/>
        <v>3.6160044790146175</v>
      </c>
      <c r="R11" s="227">
        <f>G11/'QA5 '!B10</f>
        <v>22.587353629976583</v>
      </c>
      <c r="S11" s="227">
        <f t="shared" si="1"/>
        <v>0.61906549152074408</v>
      </c>
      <c r="T11" s="43">
        <f t="shared" si="2"/>
        <v>23.628066709006639</v>
      </c>
    </row>
    <row r="12" spans="1:20" x14ac:dyDescent="0.2">
      <c r="A12" s="134" t="s">
        <v>547</v>
      </c>
      <c r="B12" s="65">
        <v>89910.399999999994</v>
      </c>
      <c r="C12" s="65">
        <v>88762.5</v>
      </c>
      <c r="D12" s="65">
        <v>1147.8</v>
      </c>
      <c r="E12" s="65">
        <v>81051.600000000006</v>
      </c>
      <c r="F12" s="65">
        <v>43578.1</v>
      </c>
      <c r="G12" s="65">
        <v>26137.7</v>
      </c>
      <c r="H12" s="65">
        <v>10909.1</v>
      </c>
      <c r="I12" s="65">
        <v>2048.8000000000002</v>
      </c>
      <c r="J12" s="65">
        <v>-1421.5</v>
      </c>
      <c r="K12" s="65">
        <v>-200.8</v>
      </c>
      <c r="L12" s="65">
        <v>3829.1</v>
      </c>
      <c r="M12" s="65">
        <v>4079.2</v>
      </c>
      <c r="N12" s="65">
        <v>250.1</v>
      </c>
      <c r="O12" s="227">
        <f t="shared" si="0"/>
        <v>3.2664938713483034</v>
      </c>
      <c r="R12" s="227">
        <f>G12/'QA5 '!B11</f>
        <v>23.254181494661921</v>
      </c>
      <c r="S12" s="227">
        <f t="shared" si="1"/>
        <v>2.3598443738995329</v>
      </c>
      <c r="T12" s="43">
        <f t="shared" si="2"/>
        <v>43.223687181108104</v>
      </c>
    </row>
    <row r="13" spans="1:20" x14ac:dyDescent="0.2">
      <c r="A13" s="134" t="s">
        <v>548</v>
      </c>
      <c r="B13" s="65">
        <v>14623.7</v>
      </c>
      <c r="C13" s="65">
        <v>14348.4</v>
      </c>
      <c r="D13" s="65">
        <v>275.3</v>
      </c>
      <c r="E13" s="65">
        <v>13960</v>
      </c>
      <c r="F13" s="65">
        <v>6487.1</v>
      </c>
      <c r="G13" s="65">
        <v>4078.4</v>
      </c>
      <c r="H13" s="65">
        <v>3879.3</v>
      </c>
      <c r="I13" s="65">
        <v>454.2</v>
      </c>
      <c r="J13" s="65">
        <v>-1</v>
      </c>
      <c r="K13" s="65">
        <v>-19.899999999999999</v>
      </c>
      <c r="L13" s="65">
        <v>2952.8</v>
      </c>
      <c r="M13" s="65">
        <v>2953.8</v>
      </c>
      <c r="N13" s="65">
        <v>1</v>
      </c>
      <c r="O13" s="227">
        <f t="shared" si="0"/>
        <v>0.50968786866889293</v>
      </c>
      <c r="R13" s="227">
        <f>G13/'QA5 '!B12</f>
        <v>27.74421768707483</v>
      </c>
      <c r="S13" s="227">
        <f t="shared" si="1"/>
        <v>1.8197875394349958</v>
      </c>
      <c r="T13" s="43">
        <f t="shared" si="2"/>
        <v>444.89980412837076</v>
      </c>
    </row>
    <row r="14" spans="1:20" x14ac:dyDescent="0.2">
      <c r="A14" s="134" t="s">
        <v>549</v>
      </c>
      <c r="B14" s="65">
        <v>76208.3</v>
      </c>
      <c r="C14" s="65">
        <v>75946.600000000006</v>
      </c>
      <c r="D14" s="65">
        <v>261.60000000000002</v>
      </c>
      <c r="E14" s="65">
        <v>74802</v>
      </c>
      <c r="F14" s="65">
        <v>31884.6</v>
      </c>
      <c r="G14" s="65">
        <v>24911.5</v>
      </c>
      <c r="H14" s="65">
        <v>14325.6</v>
      </c>
      <c r="I14" s="65">
        <v>3216.9</v>
      </c>
      <c r="J14" s="65">
        <v>347.7</v>
      </c>
      <c r="K14" s="65">
        <v>120.5</v>
      </c>
      <c r="L14" s="65">
        <v>2689.7</v>
      </c>
      <c r="M14" s="65">
        <v>3282.6</v>
      </c>
      <c r="N14" s="65">
        <v>592.9</v>
      </c>
      <c r="O14" s="227">
        <f t="shared" si="0"/>
        <v>3.1132525844314252</v>
      </c>
      <c r="R14" s="227">
        <f>G14/'QA5 '!B13</f>
        <v>22.833638863428046</v>
      </c>
      <c r="S14" s="227">
        <f t="shared" si="1"/>
        <v>1.6576410677385218</v>
      </c>
      <c r="T14" s="43">
        <f t="shared" si="2"/>
        <v>191.26075517314899</v>
      </c>
    </row>
    <row r="15" spans="1:20" x14ac:dyDescent="0.2">
      <c r="A15" s="134" t="s">
        <v>550</v>
      </c>
      <c r="B15" s="65">
        <v>37329.199999999997</v>
      </c>
      <c r="C15" s="65">
        <v>36763.599999999999</v>
      </c>
      <c r="D15" s="65">
        <v>565.6</v>
      </c>
      <c r="E15" s="65">
        <v>34189.199999999997</v>
      </c>
      <c r="F15" s="65">
        <v>15369.3</v>
      </c>
      <c r="G15" s="65">
        <v>8458.9</v>
      </c>
      <c r="H15" s="65">
        <v>9304.2999999999993</v>
      </c>
      <c r="I15" s="65">
        <v>1117.0999999999999</v>
      </c>
      <c r="J15" s="65">
        <v>2.7</v>
      </c>
      <c r="K15" s="65">
        <v>-63.1</v>
      </c>
      <c r="L15" s="65">
        <v>649.1</v>
      </c>
      <c r="M15" s="65">
        <v>665.9</v>
      </c>
      <c r="N15" s="65">
        <v>16.899999999999999</v>
      </c>
      <c r="O15" s="227">
        <f t="shared" si="0"/>
        <v>1.0571299314150886</v>
      </c>
      <c r="R15" s="227">
        <f>G15/'QA5 '!B14</f>
        <v>28.771768707482991</v>
      </c>
      <c r="S15" s="227">
        <f t="shared" si="1"/>
        <v>0.40003525191250872</v>
      </c>
      <c r="T15" s="43">
        <f t="shared" si="2"/>
        <v>20.671974522292995</v>
      </c>
    </row>
    <row r="16" spans="1:20" x14ac:dyDescent="0.2">
      <c r="A16" s="134" t="s">
        <v>551</v>
      </c>
      <c r="B16" s="65">
        <v>7904</v>
      </c>
      <c r="C16" s="65">
        <v>7582.2</v>
      </c>
      <c r="D16" s="65">
        <v>321.8</v>
      </c>
      <c r="E16" s="65">
        <v>7297.9</v>
      </c>
      <c r="F16" s="65">
        <v>631.5</v>
      </c>
      <c r="G16" s="65">
        <v>2891.9</v>
      </c>
      <c r="H16" s="65">
        <v>2588.1</v>
      </c>
      <c r="I16" s="65">
        <v>532</v>
      </c>
      <c r="J16" s="65">
        <v>0</v>
      </c>
      <c r="K16" s="65">
        <v>654.4</v>
      </c>
      <c r="L16" s="65">
        <v>388.8</v>
      </c>
      <c r="M16" s="65">
        <v>391.7</v>
      </c>
      <c r="N16" s="65">
        <v>2.9</v>
      </c>
      <c r="O16" s="227">
        <f t="shared" si="0"/>
        <v>0.36140799024214676</v>
      </c>
      <c r="R16" s="227">
        <f>G16/'QA5 '!B15</f>
        <v>34.022352941176472</v>
      </c>
      <c r="S16" s="227">
        <f t="shared" si="1"/>
        <v>0.23961439831086639</v>
      </c>
      <c r="T16" s="43">
        <f t="shared" si="2"/>
        <v>64.147830391024556</v>
      </c>
    </row>
    <row r="17" spans="1:20" x14ac:dyDescent="0.2">
      <c r="A17" s="134" t="s">
        <v>552</v>
      </c>
      <c r="B17" s="65">
        <v>9623.9</v>
      </c>
      <c r="C17" s="65">
        <v>9515.7000000000007</v>
      </c>
      <c r="D17" s="65">
        <v>108.2</v>
      </c>
      <c r="E17" s="65">
        <v>9028.2999999999993</v>
      </c>
      <c r="F17" s="65">
        <v>3973.7</v>
      </c>
      <c r="G17" s="65">
        <v>3310.6</v>
      </c>
      <c r="H17" s="65">
        <v>1606.2</v>
      </c>
      <c r="I17" s="65">
        <v>347.1</v>
      </c>
      <c r="J17" s="65">
        <v>-50.4</v>
      </c>
      <c r="K17" s="65">
        <v>7</v>
      </c>
      <c r="L17" s="65">
        <v>525.4</v>
      </c>
      <c r="M17" s="65">
        <v>537.1</v>
      </c>
      <c r="N17" s="65">
        <v>11.7</v>
      </c>
      <c r="O17" s="227">
        <f t="shared" si="0"/>
        <v>0.41373397852472449</v>
      </c>
      <c r="R17" s="227">
        <f>G17/'QA5 '!B16</f>
        <v>25.864062499999999</v>
      </c>
      <c r="S17" s="227">
        <f t="shared" si="1"/>
        <v>0.32379990965156685</v>
      </c>
      <c r="T17" s="43">
        <f t="shared" si="2"/>
        <v>88.213566151779659</v>
      </c>
    </row>
    <row r="18" spans="1:20" x14ac:dyDescent="0.2">
      <c r="A18" s="134" t="s">
        <v>553</v>
      </c>
      <c r="B18" s="65">
        <v>243862.39999999999</v>
      </c>
      <c r="C18" s="65">
        <v>239464.9</v>
      </c>
      <c r="D18" s="65">
        <v>4397.6000000000004</v>
      </c>
      <c r="E18" s="65">
        <v>229363.1</v>
      </c>
      <c r="F18" s="65">
        <v>127507.4</v>
      </c>
      <c r="G18" s="65">
        <v>39373.800000000003</v>
      </c>
      <c r="H18" s="65">
        <v>51011.3</v>
      </c>
      <c r="I18" s="65">
        <v>9004.6</v>
      </c>
      <c r="J18" s="65">
        <v>-1678.3</v>
      </c>
      <c r="K18" s="65">
        <v>72.5</v>
      </c>
      <c r="L18" s="65">
        <v>7538.7</v>
      </c>
      <c r="M18" s="65">
        <v>9605.7999999999993</v>
      </c>
      <c r="N18" s="65">
        <v>2067</v>
      </c>
      <c r="O18" s="227">
        <f t="shared" si="0"/>
        <v>4.9206424586590956</v>
      </c>
      <c r="R18" s="227">
        <f>G18/'QA5 '!B17</f>
        <v>31.273868149324862</v>
      </c>
      <c r="S18" s="227">
        <f t="shared" si="1"/>
        <v>4.6460418326803712</v>
      </c>
      <c r="T18" s="43">
        <f t="shared" si="2"/>
        <v>51.99354451594219</v>
      </c>
    </row>
    <row r="19" spans="1:20" x14ac:dyDescent="0.2">
      <c r="A19" s="134" t="s">
        <v>554</v>
      </c>
      <c r="B19" s="65">
        <v>2981</v>
      </c>
      <c r="C19" s="65">
        <v>2908.6</v>
      </c>
      <c r="D19" s="65">
        <v>72.5</v>
      </c>
      <c r="E19" s="65">
        <v>2921.4</v>
      </c>
      <c r="F19" s="65">
        <v>1940.9</v>
      </c>
      <c r="G19" s="65">
        <v>490.8</v>
      </c>
      <c r="H19" s="65">
        <v>468.3</v>
      </c>
      <c r="I19" s="65">
        <v>24</v>
      </c>
      <c r="J19" s="65">
        <v>-1.5</v>
      </c>
      <c r="K19" s="65">
        <v>-1.1000000000000001</v>
      </c>
      <c r="L19" s="65">
        <v>117.5</v>
      </c>
      <c r="M19" s="65">
        <v>119</v>
      </c>
      <c r="N19" s="65">
        <v>1.5</v>
      </c>
      <c r="O19" s="227">
        <f t="shared" si="0"/>
        <v>6.1336505968686887E-2</v>
      </c>
      <c r="R19" s="230">
        <f>G19/'QA5 '!B18</f>
        <v>18.177777777777777</v>
      </c>
      <c r="S19" s="227">
        <f t="shared" si="1"/>
        <v>7.2414330765243826E-2</v>
      </c>
      <c r="T19" s="43">
        <f t="shared" si="2"/>
        <v>197.1476510067117</v>
      </c>
    </row>
    <row r="20" spans="1:20" x14ac:dyDescent="0.2">
      <c r="A20" s="134" t="s">
        <v>555</v>
      </c>
      <c r="B20" s="65">
        <v>262465</v>
      </c>
      <c r="C20" s="65">
        <v>260412.1</v>
      </c>
      <c r="D20" s="65">
        <v>2052.9</v>
      </c>
      <c r="E20" s="65">
        <v>235639.4</v>
      </c>
      <c r="F20" s="65">
        <v>130325.3</v>
      </c>
      <c r="G20" s="65">
        <v>76251.3</v>
      </c>
      <c r="H20" s="65">
        <v>28915.9</v>
      </c>
      <c r="I20" s="65">
        <v>4890.8999999999996</v>
      </c>
      <c r="J20" s="65">
        <v>-5173.3999999999996</v>
      </c>
      <c r="K20" s="65">
        <v>614.20000000000005</v>
      </c>
      <c r="L20" s="65">
        <v>7079.5</v>
      </c>
      <c r="M20" s="65">
        <v>8637.1</v>
      </c>
      <c r="N20" s="65">
        <v>1557.6</v>
      </c>
      <c r="O20" s="227">
        <f t="shared" si="0"/>
        <v>9.5293160504688981</v>
      </c>
      <c r="R20" s="227">
        <f>G20/'QA5 '!B19</f>
        <v>24.268395926161681</v>
      </c>
      <c r="S20" s="227">
        <f t="shared" si="1"/>
        <v>4.363040465128031</v>
      </c>
      <c r="T20" s="43">
        <f t="shared" si="2"/>
        <v>26.390835619706543</v>
      </c>
    </row>
    <row r="21" spans="1:20" x14ac:dyDescent="0.2">
      <c r="A21" s="134" t="s">
        <v>556</v>
      </c>
      <c r="B21" s="65">
        <v>11524.2</v>
      </c>
      <c r="C21" s="65">
        <v>11079.7</v>
      </c>
      <c r="D21" s="65">
        <v>444.5</v>
      </c>
      <c r="E21" s="65">
        <v>10167.5</v>
      </c>
      <c r="F21" s="65">
        <v>4719.8</v>
      </c>
      <c r="G21" s="65">
        <v>3209.3</v>
      </c>
      <c r="H21" s="65">
        <v>1499.8</v>
      </c>
      <c r="I21" s="65">
        <v>547</v>
      </c>
      <c r="J21" s="65">
        <v>0</v>
      </c>
      <c r="K21" s="65">
        <v>1.5</v>
      </c>
      <c r="L21" s="65">
        <v>27.8</v>
      </c>
      <c r="M21" s="65">
        <v>27.9</v>
      </c>
      <c r="N21" s="65">
        <v>0.1</v>
      </c>
      <c r="O21" s="227">
        <f t="shared" si="0"/>
        <v>0.40107426366199439</v>
      </c>
      <c r="R21" s="227">
        <f>G21/'QA5 '!B20</f>
        <v>35.267032967032968</v>
      </c>
      <c r="S21" s="227">
        <f t="shared" si="1"/>
        <v>1.7132922512968326E-2</v>
      </c>
      <c r="T21" s="43">
        <f t="shared" si="2"/>
        <v>2.0490897029557003</v>
      </c>
    </row>
    <row r="22" spans="1:20" x14ac:dyDescent="0.2">
      <c r="A22" s="134" t="s">
        <v>557</v>
      </c>
      <c r="B22" s="65">
        <v>2592.3000000000002</v>
      </c>
      <c r="C22" s="65">
        <v>2583.9</v>
      </c>
      <c r="D22" s="65">
        <v>8.4</v>
      </c>
      <c r="E22" s="65">
        <v>2573.1</v>
      </c>
      <c r="F22" s="65">
        <v>1601.2</v>
      </c>
      <c r="G22" s="65">
        <v>626</v>
      </c>
      <c r="H22" s="65">
        <v>254.3</v>
      </c>
      <c r="I22" s="65">
        <v>61.5</v>
      </c>
      <c r="J22" s="65">
        <v>24</v>
      </c>
      <c r="K22" s="65">
        <v>6.1</v>
      </c>
      <c r="L22" s="65">
        <v>1.4</v>
      </c>
      <c r="M22" s="65">
        <v>1.4</v>
      </c>
      <c r="N22" s="65">
        <v>0</v>
      </c>
      <c r="O22" s="227">
        <f t="shared" si="0"/>
        <v>7.8232788786466972E-2</v>
      </c>
      <c r="R22" s="227">
        <f>G22/'QA5 '!B21</f>
        <v>32.94736842105263</v>
      </c>
      <c r="S22" s="227">
        <f t="shared" si="1"/>
        <v>8.6280904741567119E-4</v>
      </c>
      <c r="T22" s="43">
        <f t="shared" si="2"/>
        <v>7.291666666666563</v>
      </c>
    </row>
    <row r="23" spans="1:20" x14ac:dyDescent="0.2">
      <c r="A23" s="134" t="s">
        <v>558</v>
      </c>
      <c r="B23" s="65">
        <v>44947.8</v>
      </c>
      <c r="C23" s="65">
        <v>44254</v>
      </c>
      <c r="D23" s="65">
        <v>693.8</v>
      </c>
      <c r="E23" s="65">
        <v>42878.400000000001</v>
      </c>
      <c r="F23" s="65">
        <v>27760.9</v>
      </c>
      <c r="G23" s="65">
        <v>7959.7</v>
      </c>
      <c r="H23" s="65">
        <v>6563.1</v>
      </c>
      <c r="I23" s="65">
        <v>565.6</v>
      </c>
      <c r="J23" s="65">
        <v>21.5</v>
      </c>
      <c r="K23" s="65">
        <v>-21.1</v>
      </c>
      <c r="L23" s="65">
        <v>-3048.5</v>
      </c>
      <c r="M23" s="65">
        <v>259.3</v>
      </c>
      <c r="N23" s="65">
        <v>3307.8</v>
      </c>
      <c r="O23" s="227">
        <f t="shared" si="0"/>
        <v>0.99474365639559292</v>
      </c>
      <c r="R23" s="227">
        <f>G23/'QA5 '!B22</f>
        <v>40.200505050505051</v>
      </c>
      <c r="S23" s="227">
        <f t="shared" si="1"/>
        <v>-1.8787667007476239</v>
      </c>
      <c r="T23" s="43">
        <f t="shared" si="2"/>
        <v>-147.31323088818004</v>
      </c>
    </row>
    <row r="24" spans="1:20" x14ac:dyDescent="0.2">
      <c r="A24" s="134" t="s">
        <v>559</v>
      </c>
      <c r="B24" s="65">
        <v>10246.4</v>
      </c>
      <c r="C24" s="65">
        <v>10245.1</v>
      </c>
      <c r="D24" s="65">
        <v>1.2</v>
      </c>
      <c r="E24" s="65">
        <v>9594</v>
      </c>
      <c r="F24" s="65">
        <v>5897.6</v>
      </c>
      <c r="G24" s="65">
        <v>2042.3</v>
      </c>
      <c r="H24" s="65">
        <v>1553.3</v>
      </c>
      <c r="I24" s="65">
        <v>216.2</v>
      </c>
      <c r="J24" s="65">
        <v>-20.9</v>
      </c>
      <c r="K24" s="65">
        <v>-94.6</v>
      </c>
      <c r="L24" s="65">
        <v>54.4</v>
      </c>
      <c r="M24" s="65">
        <v>54.4</v>
      </c>
      <c r="N24" s="65">
        <v>0</v>
      </c>
      <c r="O24" s="227">
        <f t="shared" si="0"/>
        <v>0.25523134910319728</v>
      </c>
      <c r="R24" s="227">
        <f>G24/'QA5 '!B23</f>
        <v>28.365277777777777</v>
      </c>
      <c r="S24" s="227">
        <f t="shared" si="1"/>
        <v>3.3526294413866078E-2</v>
      </c>
      <c r="T24" s="43">
        <f t="shared" si="2"/>
        <v>8.338442673206627</v>
      </c>
    </row>
    <row r="25" spans="1:20" x14ac:dyDescent="0.2">
      <c r="A25" s="134" t="s">
        <v>560</v>
      </c>
      <c r="B25" s="65">
        <v>20321.2</v>
      </c>
      <c r="C25" s="65">
        <v>20118.900000000001</v>
      </c>
      <c r="D25" s="65">
        <v>202.3</v>
      </c>
      <c r="E25" s="65">
        <v>18619.900000000001</v>
      </c>
      <c r="F25" s="65">
        <v>9309.2000000000007</v>
      </c>
      <c r="G25" s="65">
        <v>5952.9</v>
      </c>
      <c r="H25" s="65">
        <v>2802.9</v>
      </c>
      <c r="I25" s="65">
        <v>760.7</v>
      </c>
      <c r="J25" s="65">
        <v>3.5</v>
      </c>
      <c r="K25" s="65">
        <v>-50.5</v>
      </c>
      <c r="L25" s="65">
        <v>192.9</v>
      </c>
      <c r="M25" s="65">
        <v>192.9</v>
      </c>
      <c r="N25" s="65">
        <v>0</v>
      </c>
      <c r="O25" s="227">
        <f t="shared" si="0"/>
        <v>0.74394883125712341</v>
      </c>
      <c r="R25" s="227">
        <f>G25/'QA5 '!B24</f>
        <v>27.306880733944954</v>
      </c>
      <c r="S25" s="227">
        <f t="shared" si="1"/>
        <v>0.11888276089034497</v>
      </c>
      <c r="T25" s="43">
        <f t="shared" si="2"/>
        <v>11.338388291306654</v>
      </c>
    </row>
    <row r="26" spans="1:20" x14ac:dyDescent="0.2">
      <c r="A26" s="134" t="s">
        <v>561</v>
      </c>
      <c r="B26" s="65">
        <v>81424.899999999994</v>
      </c>
      <c r="C26" s="65">
        <v>80602</v>
      </c>
      <c r="D26" s="65">
        <v>822.9</v>
      </c>
      <c r="E26" s="65">
        <v>76235.600000000006</v>
      </c>
      <c r="F26" s="65">
        <v>40833.4</v>
      </c>
      <c r="G26" s="65">
        <v>23236.1</v>
      </c>
      <c r="H26" s="65">
        <v>10014.1</v>
      </c>
      <c r="I26" s="65">
        <v>2076.5</v>
      </c>
      <c r="J26" s="65">
        <v>26.9</v>
      </c>
      <c r="K26" s="65">
        <v>-28.9</v>
      </c>
      <c r="L26" s="65">
        <v>2070.5</v>
      </c>
      <c r="M26" s="65">
        <v>2128.8000000000002</v>
      </c>
      <c r="N26" s="65">
        <v>58.3</v>
      </c>
      <c r="O26" s="227">
        <f t="shared" si="0"/>
        <v>2.9038736477974845</v>
      </c>
      <c r="R26" s="227">
        <f>G26/'QA5 '!B25</f>
        <v>22.066571699905033</v>
      </c>
      <c r="S26" s="227">
        <f t="shared" si="1"/>
        <v>1.276032951910105</v>
      </c>
      <c r="T26" s="43">
        <f t="shared" si="2"/>
        <v>39.899408398049921</v>
      </c>
    </row>
    <row r="27" spans="1:20" x14ac:dyDescent="0.2">
      <c r="A27" s="134" t="s">
        <v>562</v>
      </c>
      <c r="B27" s="65">
        <v>59950.9</v>
      </c>
      <c r="C27" s="65">
        <v>59617.5</v>
      </c>
      <c r="D27" s="65">
        <v>333.4</v>
      </c>
      <c r="E27" s="65">
        <v>55421.5</v>
      </c>
      <c r="F27" s="65">
        <v>16711.900000000001</v>
      </c>
      <c r="G27" s="65">
        <v>22669.7</v>
      </c>
      <c r="H27" s="65">
        <v>12551.1</v>
      </c>
      <c r="I27" s="65">
        <v>3601.7</v>
      </c>
      <c r="J27" s="65">
        <v>-271.89999999999998</v>
      </c>
      <c r="K27" s="65">
        <v>146</v>
      </c>
      <c r="L27" s="65">
        <v>800.9</v>
      </c>
      <c r="M27" s="65">
        <v>1461.4</v>
      </c>
      <c r="N27" s="65">
        <v>660.5</v>
      </c>
      <c r="O27" s="227">
        <f t="shared" si="0"/>
        <v>2.8330892203715186</v>
      </c>
      <c r="R27" s="227">
        <f>G27/'QA5 '!B26</f>
        <v>21.346233521657251</v>
      </c>
      <c r="S27" s="227">
        <f t="shared" si="1"/>
        <v>0.4935884043394364</v>
      </c>
      <c r="T27" s="43">
        <f t="shared" si="2"/>
        <v>17.682253720139528</v>
      </c>
    </row>
    <row r="28" spans="1:20" x14ac:dyDescent="0.2">
      <c r="A28" s="134" t="s">
        <v>563</v>
      </c>
      <c r="B28" s="65">
        <v>406099.20000000001</v>
      </c>
      <c r="C28" s="65">
        <v>394154</v>
      </c>
      <c r="D28" s="65">
        <v>11945.2</v>
      </c>
      <c r="E28" s="65">
        <v>374544.4</v>
      </c>
      <c r="F28" s="65">
        <v>205928</v>
      </c>
      <c r="G28" s="65">
        <v>106746.9</v>
      </c>
      <c r="H28" s="65">
        <v>54395.1</v>
      </c>
      <c r="I28" s="65">
        <v>7791.2</v>
      </c>
      <c r="J28" s="65">
        <v>206</v>
      </c>
      <c r="K28" s="65">
        <v>-243.1</v>
      </c>
      <c r="L28" s="65">
        <v>13380.4</v>
      </c>
      <c r="M28" s="65">
        <v>13616.2</v>
      </c>
      <c r="N28" s="65">
        <v>235.9</v>
      </c>
      <c r="O28" s="227">
        <f t="shared" si="0"/>
        <v>13.340427605926694</v>
      </c>
      <c r="R28" s="227">
        <f>G28/'QA5 '!B27</f>
        <v>28.695403225806452</v>
      </c>
      <c r="S28" s="227">
        <f t="shared" si="1"/>
        <v>8.2462358414576045</v>
      </c>
      <c r="T28" s="43">
        <f t="shared" si="2"/>
        <v>42.403691355990233</v>
      </c>
    </row>
    <row r="29" spans="1:20" x14ac:dyDescent="0.2">
      <c r="A29" s="128" t="s">
        <v>322</v>
      </c>
      <c r="B29" s="133">
        <v>2066553.2</v>
      </c>
      <c r="C29" s="133">
        <v>2034955.7</v>
      </c>
      <c r="D29" s="133">
        <v>31597.599999999999</v>
      </c>
      <c r="E29" s="133">
        <v>2016944.6</v>
      </c>
      <c r="F29" s="133">
        <v>1488561.9</v>
      </c>
      <c r="G29" s="133">
        <v>70046.3</v>
      </c>
      <c r="H29" s="133">
        <v>191607.1</v>
      </c>
      <c r="I29" s="133">
        <v>117012.8</v>
      </c>
      <c r="J29" s="133">
        <v>149694.1</v>
      </c>
      <c r="K29" s="133">
        <v>23</v>
      </c>
      <c r="L29" s="133">
        <v>74332.7</v>
      </c>
      <c r="M29" s="133">
        <v>79795.8</v>
      </c>
      <c r="N29" s="133">
        <v>5463.1</v>
      </c>
      <c r="O29" s="229">
        <f t="shared" si="0"/>
        <v>8.7538616504369049</v>
      </c>
      <c r="P29" s="74">
        <f>B29-E29</f>
        <v>49608.59999999986</v>
      </c>
      <c r="Q29" s="20">
        <f>L29/P29</f>
        <v>1.4983833448232808</v>
      </c>
      <c r="R29" s="230">
        <f>G29/'QA5 '!B28</f>
        <v>80.605638665132346</v>
      </c>
      <c r="S29" s="230">
        <f t="shared" si="1"/>
        <v>45.81066148488204</v>
      </c>
      <c r="T29" s="43">
        <f t="shared" si="2"/>
        <v>149.83833448232809</v>
      </c>
    </row>
    <row r="30" spans="1:20" x14ac:dyDescent="0.2">
      <c r="A30" s="134" t="s">
        <v>564</v>
      </c>
      <c r="B30" s="65">
        <v>2066553.2</v>
      </c>
      <c r="C30" s="65">
        <v>2034955.7</v>
      </c>
      <c r="D30" s="65">
        <v>31597.599999999999</v>
      </c>
      <c r="E30" s="65">
        <v>2016944.6</v>
      </c>
      <c r="F30" s="65">
        <v>1488561.9</v>
      </c>
      <c r="G30" s="65">
        <v>70046.3</v>
      </c>
      <c r="H30" s="65">
        <v>191607.1</v>
      </c>
      <c r="I30" s="65">
        <v>117012.8</v>
      </c>
      <c r="J30" s="65">
        <v>149694.1</v>
      </c>
      <c r="K30" s="65">
        <v>23</v>
      </c>
      <c r="L30" s="65">
        <v>74332.7</v>
      </c>
      <c r="M30" s="65">
        <v>79795.8</v>
      </c>
      <c r="N30" s="65">
        <v>5463.1</v>
      </c>
      <c r="O30" s="227">
        <f t="shared" si="0"/>
        <v>8.7538616504369049</v>
      </c>
      <c r="R30" s="227">
        <f>G30/'QA5 '!B29</f>
        <v>80.605638665132346</v>
      </c>
      <c r="S30" s="227">
        <f t="shared" si="1"/>
        <v>45.81066148488204</v>
      </c>
      <c r="T30" s="43">
        <f t="shared" si="2"/>
        <v>149.83833448232809</v>
      </c>
    </row>
    <row r="31" spans="1:20" x14ac:dyDescent="0.2">
      <c r="A31" s="128" t="s">
        <v>323</v>
      </c>
      <c r="B31" s="133">
        <v>680555.1</v>
      </c>
      <c r="C31" s="133">
        <v>612678.19999999995</v>
      </c>
      <c r="D31" s="133">
        <v>67876.899999999994</v>
      </c>
      <c r="E31" s="133">
        <v>623226.9</v>
      </c>
      <c r="F31" s="133">
        <v>234715.4</v>
      </c>
      <c r="G31" s="133">
        <v>183759.8</v>
      </c>
      <c r="H31" s="133">
        <v>118172.3</v>
      </c>
      <c r="I31" s="133">
        <v>82363</v>
      </c>
      <c r="J31" s="133">
        <v>-455.5</v>
      </c>
      <c r="K31" s="133">
        <v>-2215.4</v>
      </c>
      <c r="L31" s="133">
        <v>20391.8</v>
      </c>
      <c r="M31" s="133">
        <v>22280.5</v>
      </c>
      <c r="N31" s="133">
        <v>1888.7</v>
      </c>
      <c r="O31" s="229">
        <f t="shared" si="0"/>
        <v>22.96492271700226</v>
      </c>
      <c r="P31" s="74">
        <f>B31-E31</f>
        <v>57328.199999999953</v>
      </c>
      <c r="Q31" s="20">
        <f>L31/P31</f>
        <v>0.3557027780394294</v>
      </c>
      <c r="R31" s="230">
        <f>G31/'QA5 '!B30</f>
        <v>41.612273550724638</v>
      </c>
      <c r="S31" s="230">
        <f t="shared" si="1"/>
        <v>12.567306809350631</v>
      </c>
      <c r="T31" s="43">
        <f t="shared" si="2"/>
        <v>35.570277803942943</v>
      </c>
    </row>
    <row r="32" spans="1:20" x14ac:dyDescent="0.2">
      <c r="A32" s="134" t="s">
        <v>565</v>
      </c>
      <c r="B32" s="65">
        <v>289112.09999999998</v>
      </c>
      <c r="C32" s="65">
        <v>243109.8</v>
      </c>
      <c r="D32" s="65">
        <v>46002.2</v>
      </c>
      <c r="E32" s="65">
        <v>272117.7</v>
      </c>
      <c r="F32" s="65">
        <v>124773.8</v>
      </c>
      <c r="G32" s="65">
        <v>60827.5</v>
      </c>
      <c r="H32" s="65">
        <v>39615.800000000003</v>
      </c>
      <c r="I32" s="65">
        <v>39759.699999999997</v>
      </c>
      <c r="J32" s="65">
        <v>-410.8</v>
      </c>
      <c r="K32" s="65">
        <v>-1540.8</v>
      </c>
      <c r="L32" s="65">
        <v>5562.5</v>
      </c>
      <c r="M32" s="65">
        <v>5689.1</v>
      </c>
      <c r="N32" s="65">
        <v>126.5</v>
      </c>
      <c r="O32" s="227">
        <f t="shared" si="0"/>
        <v>7.6017651116754319</v>
      </c>
      <c r="R32" s="227">
        <f>G32/'QA5 '!B31</f>
        <v>44.109862218999275</v>
      </c>
      <c r="S32" s="227">
        <f t="shared" si="1"/>
        <v>3.428125233035479</v>
      </c>
      <c r="T32" s="43">
        <f t="shared" si="2"/>
        <v>32.73137033375707</v>
      </c>
    </row>
    <row r="33" spans="1:1010" x14ac:dyDescent="0.2">
      <c r="A33" s="134" t="s">
        <v>566</v>
      </c>
      <c r="B33" s="65">
        <v>33242.5</v>
      </c>
      <c r="C33" s="65">
        <v>28641.4</v>
      </c>
      <c r="D33" s="65">
        <v>4601.1000000000004</v>
      </c>
      <c r="E33" s="65">
        <v>33148.800000000003</v>
      </c>
      <c r="F33" s="65">
        <v>6413.9</v>
      </c>
      <c r="G33" s="65">
        <v>20237.3</v>
      </c>
      <c r="H33" s="65">
        <v>4996.3</v>
      </c>
      <c r="I33" s="65">
        <v>2882.9</v>
      </c>
      <c r="J33" s="65">
        <v>14.2</v>
      </c>
      <c r="K33" s="65">
        <v>22.8</v>
      </c>
      <c r="L33" s="65">
        <v>5037.7</v>
      </c>
      <c r="M33" s="65">
        <v>5037.7</v>
      </c>
      <c r="N33" s="65">
        <v>0</v>
      </c>
      <c r="O33" s="227">
        <f t="shared" si="0"/>
        <v>2.5291060966587349</v>
      </c>
      <c r="R33" s="227">
        <f>G33/'QA5 '!B32</f>
        <v>44.186244541484712</v>
      </c>
      <c r="S33" s="227">
        <f t="shared" si="1"/>
        <v>3.1046950986899478</v>
      </c>
      <c r="T33" s="43">
        <f t="shared" si="2"/>
        <v>5376.4140875135072</v>
      </c>
    </row>
    <row r="34" spans="1:1010" x14ac:dyDescent="0.2">
      <c r="A34" s="134" t="s">
        <v>567</v>
      </c>
      <c r="B34" s="65">
        <v>357687.7</v>
      </c>
      <c r="C34" s="65">
        <v>340414.2</v>
      </c>
      <c r="D34" s="65">
        <v>17273.5</v>
      </c>
      <c r="E34" s="65">
        <v>317695.40000000002</v>
      </c>
      <c r="F34" s="65">
        <v>103309.5</v>
      </c>
      <c r="G34" s="65">
        <v>102695</v>
      </c>
      <c r="H34" s="65">
        <v>73556.600000000006</v>
      </c>
      <c r="I34" s="65">
        <v>39677.1</v>
      </c>
      <c r="J34" s="65">
        <v>-59</v>
      </c>
      <c r="K34" s="65">
        <v>-697.5</v>
      </c>
      <c r="L34" s="65">
        <v>9791.6</v>
      </c>
      <c r="M34" s="65">
        <v>11553.7</v>
      </c>
      <c r="N34" s="65">
        <v>1762.1</v>
      </c>
      <c r="O34" s="227">
        <f t="shared" si="0"/>
        <v>12.834051508668093</v>
      </c>
      <c r="P34" s="43"/>
      <c r="Q34" s="43"/>
      <c r="R34" s="227">
        <f>G34/'QA5 '!B33</f>
        <v>39.912553439564711</v>
      </c>
      <c r="S34" s="227">
        <f t="shared" si="1"/>
        <v>6.0344864776252036</v>
      </c>
      <c r="T34" s="43">
        <f t="shared" si="2"/>
        <v>24.483713114774602</v>
      </c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43"/>
      <c r="IM34" s="43"/>
      <c r="IN34" s="43"/>
      <c r="IO34" s="43"/>
      <c r="IP34" s="43"/>
      <c r="IQ34" s="43"/>
      <c r="IR34" s="43"/>
      <c r="IS34" s="43"/>
      <c r="IT34" s="43"/>
      <c r="IU34" s="43"/>
      <c r="IV34" s="43"/>
      <c r="IW34" s="43"/>
      <c r="IX34" s="43"/>
      <c r="IY34" s="43"/>
      <c r="IZ34" s="43"/>
      <c r="JA34" s="43"/>
      <c r="JB34" s="43"/>
      <c r="JC34" s="43"/>
      <c r="JD34" s="43"/>
      <c r="JE34" s="43"/>
      <c r="JF34" s="43"/>
      <c r="JG34" s="43"/>
      <c r="JH34" s="43"/>
      <c r="JI34" s="43"/>
      <c r="JJ34" s="43"/>
      <c r="JK34" s="43"/>
      <c r="JL34" s="43"/>
      <c r="JM34" s="43"/>
      <c r="JN34" s="43"/>
      <c r="JO34" s="43"/>
      <c r="JP34" s="43"/>
      <c r="JQ34" s="43"/>
      <c r="JR34" s="43"/>
      <c r="JS34" s="43"/>
      <c r="JT34" s="43"/>
      <c r="JU34" s="43"/>
      <c r="JV34" s="43"/>
      <c r="JW34" s="43"/>
      <c r="JX34" s="43"/>
      <c r="JY34" s="43"/>
      <c r="JZ34" s="43"/>
      <c r="KA34" s="43"/>
      <c r="KB34" s="43"/>
      <c r="KC34" s="43"/>
      <c r="KD34" s="43"/>
      <c r="KE34" s="43"/>
      <c r="KF34" s="43"/>
      <c r="KG34" s="43"/>
      <c r="KH34" s="43"/>
      <c r="KI34" s="43"/>
      <c r="KJ34" s="43"/>
      <c r="KK34" s="43"/>
      <c r="KL34" s="43"/>
      <c r="KM34" s="43"/>
      <c r="KN34" s="43"/>
      <c r="KO34" s="43"/>
      <c r="KP34" s="43"/>
      <c r="KQ34" s="43"/>
      <c r="KR34" s="43"/>
      <c r="KS34" s="43"/>
      <c r="KT34" s="43"/>
      <c r="KU34" s="43"/>
      <c r="KV34" s="43"/>
      <c r="KW34" s="43"/>
      <c r="KX34" s="43"/>
      <c r="KY34" s="43"/>
      <c r="KZ34" s="43"/>
      <c r="LA34" s="43"/>
      <c r="LB34" s="43"/>
      <c r="LC34" s="43"/>
      <c r="LD34" s="43"/>
      <c r="LE34" s="43"/>
      <c r="LF34" s="43"/>
      <c r="LG34" s="43"/>
      <c r="LH34" s="43"/>
      <c r="LI34" s="43"/>
      <c r="LJ34" s="43"/>
      <c r="LK34" s="43"/>
      <c r="LL34" s="43"/>
      <c r="LM34" s="43"/>
      <c r="LN34" s="43"/>
      <c r="LO34" s="43"/>
      <c r="LP34" s="43"/>
      <c r="LQ34" s="43"/>
      <c r="LR34" s="43"/>
      <c r="LS34" s="43"/>
      <c r="LT34" s="43"/>
      <c r="LU34" s="43"/>
      <c r="LV34" s="43"/>
      <c r="LW34" s="43"/>
      <c r="LX34" s="43"/>
      <c r="LY34" s="43"/>
      <c r="LZ34" s="43"/>
      <c r="MA34" s="43"/>
      <c r="MB34" s="43"/>
      <c r="MC34" s="43"/>
      <c r="MD34" s="43"/>
      <c r="ME34" s="43"/>
      <c r="MF34" s="43"/>
      <c r="MG34" s="43"/>
      <c r="MH34" s="43"/>
      <c r="MI34" s="43"/>
      <c r="MJ34" s="43"/>
      <c r="MK34" s="43"/>
      <c r="ML34" s="43"/>
      <c r="MM34" s="43"/>
      <c r="MN34" s="43"/>
      <c r="MO34" s="43"/>
      <c r="MP34" s="43"/>
      <c r="MQ34" s="43"/>
      <c r="MR34" s="43"/>
      <c r="MS34" s="43"/>
      <c r="MT34" s="43"/>
      <c r="MU34" s="43"/>
      <c r="MV34" s="43"/>
      <c r="MW34" s="43"/>
      <c r="MX34" s="43"/>
      <c r="MY34" s="43"/>
      <c r="MZ34" s="43"/>
      <c r="NA34" s="43"/>
      <c r="NB34" s="43"/>
      <c r="NC34" s="43"/>
      <c r="ND34" s="43"/>
      <c r="NE34" s="43"/>
      <c r="NF34" s="43"/>
      <c r="NG34" s="43"/>
      <c r="NH34" s="43"/>
      <c r="NI34" s="43"/>
      <c r="NJ34" s="43"/>
      <c r="NK34" s="43"/>
      <c r="NL34" s="43"/>
      <c r="NM34" s="43"/>
      <c r="NN34" s="43"/>
      <c r="NO34" s="43"/>
      <c r="NP34" s="43"/>
      <c r="NQ34" s="43"/>
      <c r="NR34" s="43"/>
      <c r="NS34" s="43"/>
      <c r="NT34" s="43"/>
      <c r="NU34" s="43"/>
      <c r="NV34" s="43"/>
      <c r="NW34" s="43"/>
      <c r="NX34" s="43"/>
      <c r="NY34" s="43"/>
      <c r="NZ34" s="43"/>
      <c r="OA34" s="43"/>
      <c r="OB34" s="43"/>
      <c r="OC34" s="43"/>
      <c r="OD34" s="43"/>
      <c r="OE34" s="43"/>
      <c r="OF34" s="43"/>
      <c r="OG34" s="43"/>
      <c r="OH34" s="43"/>
      <c r="OI34" s="43"/>
      <c r="OJ34" s="43"/>
      <c r="OK34" s="43"/>
      <c r="OL34" s="43"/>
      <c r="OM34" s="43"/>
      <c r="ON34" s="43"/>
      <c r="OO34" s="43"/>
      <c r="OP34" s="43"/>
      <c r="OQ34" s="43"/>
      <c r="OR34" s="43"/>
      <c r="OS34" s="43"/>
      <c r="OT34" s="43"/>
      <c r="OU34" s="43"/>
      <c r="OV34" s="43"/>
      <c r="OW34" s="43"/>
      <c r="OX34" s="43"/>
      <c r="OY34" s="43"/>
      <c r="OZ34" s="43"/>
      <c r="PA34" s="43"/>
      <c r="PB34" s="43"/>
      <c r="PC34" s="43"/>
      <c r="PD34" s="43"/>
      <c r="PE34" s="43"/>
      <c r="PF34" s="43"/>
      <c r="PG34" s="43"/>
      <c r="PH34" s="43"/>
      <c r="PI34" s="43"/>
      <c r="PJ34" s="43"/>
      <c r="PK34" s="43"/>
      <c r="PL34" s="43"/>
      <c r="PM34" s="43"/>
      <c r="PN34" s="43"/>
      <c r="PO34" s="43"/>
      <c r="PP34" s="43"/>
      <c r="PQ34" s="43"/>
      <c r="PR34" s="43"/>
      <c r="PS34" s="43"/>
      <c r="PT34" s="43"/>
      <c r="PU34" s="43"/>
      <c r="PV34" s="43"/>
      <c r="PW34" s="43"/>
      <c r="PX34" s="43"/>
      <c r="PY34" s="43"/>
      <c r="PZ34" s="43"/>
      <c r="QA34" s="43"/>
      <c r="QB34" s="43"/>
      <c r="QC34" s="43"/>
      <c r="QD34" s="43"/>
      <c r="QE34" s="43"/>
      <c r="QF34" s="43"/>
      <c r="QG34" s="43"/>
      <c r="QH34" s="43"/>
      <c r="QI34" s="43"/>
      <c r="QJ34" s="43"/>
      <c r="QK34" s="43"/>
      <c r="QL34" s="43"/>
      <c r="QM34" s="43"/>
      <c r="QN34" s="43"/>
      <c r="QO34" s="43"/>
      <c r="QP34" s="43"/>
      <c r="QQ34" s="43"/>
      <c r="QR34" s="43"/>
      <c r="QS34" s="43"/>
      <c r="QT34" s="43"/>
      <c r="QU34" s="43"/>
      <c r="QV34" s="43"/>
      <c r="QW34" s="43"/>
      <c r="QX34" s="43"/>
      <c r="QY34" s="43"/>
      <c r="QZ34" s="43"/>
      <c r="RA34" s="43"/>
      <c r="RB34" s="43"/>
      <c r="RC34" s="43"/>
      <c r="RD34" s="43"/>
      <c r="RE34" s="43"/>
      <c r="RF34" s="43"/>
      <c r="RG34" s="43"/>
      <c r="RH34" s="43"/>
      <c r="RI34" s="43"/>
      <c r="RJ34" s="43"/>
      <c r="RK34" s="43"/>
      <c r="RL34" s="43"/>
      <c r="RM34" s="43"/>
      <c r="RN34" s="43"/>
      <c r="RO34" s="43"/>
      <c r="RP34" s="43"/>
      <c r="RQ34" s="43"/>
      <c r="RR34" s="43"/>
      <c r="RS34" s="43"/>
      <c r="RT34" s="43"/>
      <c r="RU34" s="43"/>
      <c r="RV34" s="43"/>
      <c r="RW34" s="43"/>
      <c r="RX34" s="43"/>
      <c r="RY34" s="43"/>
      <c r="RZ34" s="43"/>
      <c r="SA34" s="43"/>
      <c r="SB34" s="43"/>
      <c r="SC34" s="43"/>
      <c r="SD34" s="43"/>
      <c r="SE34" s="43"/>
      <c r="SF34" s="43"/>
      <c r="SG34" s="43"/>
      <c r="SH34" s="43"/>
      <c r="SI34" s="43"/>
      <c r="SJ34" s="43"/>
      <c r="SK34" s="43"/>
      <c r="SL34" s="43"/>
      <c r="SM34" s="43"/>
      <c r="SN34" s="43"/>
      <c r="SO34" s="43"/>
      <c r="SP34" s="43"/>
      <c r="SQ34" s="43"/>
      <c r="SR34" s="43"/>
      <c r="SS34" s="43"/>
      <c r="ST34" s="43"/>
      <c r="SU34" s="43"/>
      <c r="SV34" s="43"/>
      <c r="SW34" s="43"/>
      <c r="SX34" s="43"/>
      <c r="SY34" s="43"/>
      <c r="SZ34" s="43"/>
      <c r="TA34" s="43"/>
      <c r="TB34" s="43"/>
      <c r="TC34" s="43"/>
      <c r="TD34" s="43"/>
      <c r="TE34" s="43"/>
      <c r="TF34" s="43"/>
      <c r="TG34" s="43"/>
      <c r="TH34" s="43"/>
      <c r="TI34" s="43"/>
      <c r="TJ34" s="43"/>
      <c r="TK34" s="43"/>
      <c r="TL34" s="43"/>
      <c r="TM34" s="43"/>
      <c r="TN34" s="43"/>
      <c r="TO34" s="43"/>
      <c r="TP34" s="43"/>
      <c r="TQ34" s="43"/>
      <c r="TR34" s="43"/>
      <c r="TS34" s="43"/>
      <c r="TT34" s="43"/>
      <c r="TU34" s="43"/>
      <c r="TV34" s="43"/>
      <c r="TW34" s="43"/>
      <c r="TX34" s="43"/>
      <c r="TY34" s="43"/>
      <c r="TZ34" s="43"/>
      <c r="UA34" s="43"/>
      <c r="UB34" s="43"/>
      <c r="UC34" s="43"/>
      <c r="UD34" s="43"/>
      <c r="UE34" s="43"/>
      <c r="UF34" s="43"/>
      <c r="UG34" s="43"/>
      <c r="UH34" s="43"/>
      <c r="UI34" s="43"/>
      <c r="UJ34" s="43"/>
      <c r="UK34" s="43"/>
      <c r="UL34" s="43"/>
      <c r="UM34" s="43"/>
      <c r="UN34" s="43"/>
      <c r="UO34" s="43"/>
      <c r="UP34" s="43"/>
      <c r="UQ34" s="43"/>
      <c r="UR34" s="43"/>
      <c r="US34" s="43"/>
      <c r="UT34" s="43"/>
      <c r="UU34" s="43"/>
      <c r="UV34" s="43"/>
      <c r="UW34" s="43"/>
      <c r="UX34" s="43"/>
      <c r="UY34" s="43"/>
      <c r="UZ34" s="43"/>
      <c r="VA34" s="43"/>
      <c r="VB34" s="43"/>
      <c r="VC34" s="43"/>
      <c r="VD34" s="43"/>
      <c r="VE34" s="43"/>
      <c r="VF34" s="43"/>
      <c r="VG34" s="43"/>
      <c r="VH34" s="43"/>
      <c r="VI34" s="43"/>
      <c r="VJ34" s="43"/>
      <c r="VK34" s="43"/>
      <c r="VL34" s="43"/>
      <c r="VM34" s="43"/>
      <c r="VN34" s="43"/>
      <c r="VO34" s="43"/>
      <c r="VP34" s="43"/>
      <c r="VQ34" s="43"/>
      <c r="VR34" s="43"/>
      <c r="VS34" s="43"/>
      <c r="VT34" s="43"/>
      <c r="VU34" s="43"/>
      <c r="VV34" s="43"/>
      <c r="VW34" s="43"/>
      <c r="VX34" s="43"/>
      <c r="VY34" s="43"/>
      <c r="VZ34" s="43"/>
      <c r="WA34" s="43"/>
      <c r="WB34" s="43"/>
      <c r="WC34" s="43"/>
      <c r="WD34" s="43"/>
      <c r="WE34" s="43"/>
      <c r="WF34" s="43"/>
      <c r="WG34" s="43"/>
      <c r="WH34" s="43"/>
      <c r="WI34" s="43"/>
      <c r="WJ34" s="43"/>
      <c r="WK34" s="43"/>
      <c r="WL34" s="43"/>
      <c r="WM34" s="43"/>
      <c r="WN34" s="43"/>
      <c r="WO34" s="43"/>
      <c r="WP34" s="43"/>
      <c r="WQ34" s="43"/>
      <c r="WR34" s="43"/>
      <c r="WS34" s="43"/>
      <c r="WT34" s="43"/>
      <c r="WU34" s="43"/>
      <c r="WV34" s="43"/>
      <c r="WW34" s="43"/>
      <c r="WX34" s="43"/>
      <c r="WY34" s="43"/>
      <c r="WZ34" s="43"/>
      <c r="XA34" s="43"/>
      <c r="XB34" s="43"/>
      <c r="XC34" s="43"/>
      <c r="XD34" s="43"/>
      <c r="XE34" s="43"/>
      <c r="XF34" s="43"/>
      <c r="XG34" s="43"/>
      <c r="XH34" s="43"/>
      <c r="XI34" s="43"/>
      <c r="XJ34" s="43"/>
      <c r="XK34" s="43"/>
      <c r="XL34" s="43"/>
      <c r="XM34" s="43"/>
      <c r="XN34" s="43"/>
      <c r="XO34" s="43"/>
      <c r="XP34" s="43"/>
      <c r="XQ34" s="43"/>
      <c r="XR34" s="43"/>
      <c r="XS34" s="43"/>
      <c r="XT34" s="43"/>
      <c r="XU34" s="43"/>
      <c r="XV34" s="43"/>
      <c r="XW34" s="43"/>
      <c r="XX34" s="43"/>
      <c r="XY34" s="43"/>
      <c r="XZ34" s="43"/>
      <c r="YA34" s="43"/>
      <c r="YB34" s="43"/>
      <c r="YC34" s="43"/>
      <c r="YD34" s="43"/>
      <c r="YE34" s="43"/>
      <c r="YF34" s="43"/>
      <c r="YG34" s="43"/>
      <c r="YH34" s="43"/>
      <c r="YI34" s="43"/>
      <c r="YJ34" s="43"/>
      <c r="YK34" s="43"/>
      <c r="YL34" s="43"/>
      <c r="YM34" s="43"/>
      <c r="YN34" s="43"/>
      <c r="YO34" s="43"/>
      <c r="YP34" s="43"/>
      <c r="YQ34" s="43"/>
      <c r="YR34" s="43"/>
      <c r="YS34" s="43"/>
      <c r="YT34" s="43"/>
      <c r="YU34" s="43"/>
      <c r="YV34" s="43"/>
      <c r="YW34" s="43"/>
      <c r="YX34" s="43"/>
      <c r="YY34" s="43"/>
      <c r="YZ34" s="43"/>
      <c r="ZA34" s="43"/>
      <c r="ZB34" s="43"/>
      <c r="ZC34" s="43"/>
      <c r="ZD34" s="43"/>
      <c r="ZE34" s="43"/>
      <c r="ZF34" s="43"/>
      <c r="ZG34" s="43"/>
      <c r="ZH34" s="43"/>
      <c r="ZI34" s="43"/>
      <c r="ZJ34" s="43"/>
      <c r="ZK34" s="43"/>
      <c r="ZL34" s="43"/>
      <c r="ZM34" s="43"/>
      <c r="ZN34" s="43"/>
      <c r="ZO34" s="43"/>
      <c r="ZP34" s="43"/>
      <c r="ZQ34" s="43"/>
      <c r="ZR34" s="43"/>
      <c r="ZS34" s="43"/>
      <c r="ZT34" s="43"/>
      <c r="ZU34" s="43"/>
      <c r="ZV34" s="43"/>
      <c r="ZW34" s="43"/>
      <c r="ZX34" s="43"/>
      <c r="ZY34" s="43"/>
      <c r="ZZ34" s="43"/>
      <c r="AAA34" s="43"/>
      <c r="AAB34" s="43"/>
      <c r="AAC34" s="43"/>
      <c r="AAD34" s="43"/>
      <c r="AAE34" s="43"/>
      <c r="AAF34" s="43"/>
      <c r="AAG34" s="43"/>
      <c r="AAH34" s="43"/>
      <c r="AAI34" s="43"/>
      <c r="AAJ34" s="43"/>
      <c r="AAK34" s="43"/>
      <c r="AAL34" s="43"/>
      <c r="AAM34" s="43"/>
      <c r="AAN34" s="43"/>
      <c r="AAO34" s="43"/>
      <c r="AAP34" s="43"/>
      <c r="AAQ34" s="43"/>
      <c r="AAR34" s="43"/>
      <c r="AAS34" s="43"/>
      <c r="AAT34" s="43"/>
      <c r="AAU34" s="43"/>
      <c r="AAV34" s="43"/>
      <c r="AAW34" s="43"/>
      <c r="AAX34" s="43"/>
      <c r="AAY34" s="43"/>
      <c r="AAZ34" s="43"/>
      <c r="ABA34" s="43"/>
      <c r="ABB34" s="43"/>
      <c r="ABC34" s="43"/>
      <c r="ABD34" s="43"/>
      <c r="ABE34" s="43"/>
      <c r="ABF34" s="43"/>
      <c r="ABG34" s="43"/>
      <c r="ABH34" s="43"/>
      <c r="ABI34" s="43"/>
      <c r="ABJ34" s="43"/>
      <c r="ABK34" s="43"/>
      <c r="ABL34" s="43"/>
      <c r="ABM34" s="43"/>
      <c r="ABN34" s="43"/>
      <c r="ABO34" s="43"/>
      <c r="ABP34" s="43"/>
      <c r="ABQ34" s="43"/>
      <c r="ABR34" s="43"/>
      <c r="ABS34" s="43"/>
      <c r="ABT34" s="43"/>
      <c r="ABU34" s="43"/>
      <c r="ABV34" s="43"/>
      <c r="ABW34" s="43"/>
      <c r="ABX34" s="43"/>
      <c r="ABY34" s="43"/>
      <c r="ABZ34" s="43"/>
      <c r="ACA34" s="43"/>
      <c r="ACB34" s="43"/>
      <c r="ACC34" s="43"/>
      <c r="ACD34" s="43"/>
      <c r="ACE34" s="43"/>
      <c r="ACF34" s="43"/>
      <c r="ACG34" s="43"/>
      <c r="ACH34" s="43"/>
      <c r="ACI34" s="43"/>
      <c r="ACJ34" s="43"/>
      <c r="ACK34" s="43"/>
      <c r="ACL34" s="43"/>
      <c r="ACM34" s="43"/>
      <c r="ACN34" s="43"/>
      <c r="ACO34" s="43"/>
      <c r="ACP34" s="43"/>
      <c r="ACQ34" s="43"/>
      <c r="ACR34" s="43"/>
      <c r="ACS34" s="43"/>
      <c r="ACT34" s="43"/>
      <c r="ACU34" s="43"/>
      <c r="ACV34" s="43"/>
      <c r="ACW34" s="43"/>
      <c r="ACX34" s="43"/>
      <c r="ACY34" s="43"/>
      <c r="ACZ34" s="43"/>
      <c r="ADA34" s="43"/>
      <c r="ADB34" s="43"/>
      <c r="ADC34" s="43"/>
      <c r="ADD34" s="43"/>
      <c r="ADE34" s="43"/>
      <c r="ADF34" s="43"/>
      <c r="ADG34" s="43"/>
      <c r="ADH34" s="43"/>
      <c r="ADI34" s="43"/>
      <c r="ADJ34" s="43"/>
      <c r="ADK34" s="43"/>
      <c r="ADL34" s="43"/>
      <c r="ADM34" s="43"/>
      <c r="ADN34" s="43"/>
      <c r="ADO34" s="43"/>
      <c r="ADP34" s="43"/>
      <c r="ADQ34" s="43"/>
      <c r="ADR34" s="43"/>
      <c r="ADS34" s="43"/>
      <c r="ADT34" s="43"/>
      <c r="ADU34" s="43"/>
      <c r="ADV34" s="43"/>
      <c r="ADW34" s="43"/>
      <c r="ADX34" s="43"/>
      <c r="ADY34" s="43"/>
      <c r="ADZ34" s="43"/>
      <c r="AEA34" s="43"/>
      <c r="AEB34" s="43"/>
      <c r="AEC34" s="43"/>
      <c r="AED34" s="43"/>
      <c r="AEE34" s="43"/>
      <c r="AEF34" s="43"/>
      <c r="AEG34" s="43"/>
      <c r="AEH34" s="43"/>
      <c r="AEI34" s="43"/>
      <c r="AEJ34" s="43"/>
      <c r="AEK34" s="43"/>
      <c r="AEL34" s="43"/>
      <c r="AEM34" s="43"/>
      <c r="AEN34" s="43"/>
      <c r="AEO34" s="43"/>
      <c r="AEP34" s="43"/>
      <c r="AEQ34" s="43"/>
      <c r="AER34" s="43"/>
      <c r="AES34" s="43"/>
      <c r="AET34" s="43"/>
      <c r="AEU34" s="43"/>
      <c r="AEV34" s="43"/>
      <c r="AEW34" s="43"/>
      <c r="AEX34" s="43"/>
      <c r="AEY34" s="43"/>
      <c r="AEZ34" s="43"/>
      <c r="AFA34" s="43"/>
      <c r="AFB34" s="43"/>
      <c r="AFC34" s="43"/>
      <c r="AFD34" s="43"/>
      <c r="AFE34" s="43"/>
      <c r="AFF34" s="43"/>
      <c r="AFG34" s="43"/>
      <c r="AFH34" s="43"/>
      <c r="AFI34" s="43"/>
      <c r="AFJ34" s="43"/>
      <c r="AFK34" s="43"/>
      <c r="AFL34" s="43"/>
      <c r="AFM34" s="43"/>
      <c r="AFN34" s="43"/>
      <c r="AFO34" s="43"/>
      <c r="AFP34" s="43"/>
      <c r="AFQ34" s="43"/>
      <c r="AFR34" s="43"/>
      <c r="AFS34" s="43"/>
      <c r="AFT34" s="43"/>
      <c r="AFU34" s="43"/>
      <c r="AFV34" s="43"/>
      <c r="AFW34" s="43"/>
      <c r="AFX34" s="43"/>
      <c r="AFY34" s="43"/>
      <c r="AFZ34" s="43"/>
      <c r="AGA34" s="43"/>
      <c r="AGB34" s="43"/>
      <c r="AGC34" s="43"/>
      <c r="AGD34" s="43"/>
      <c r="AGE34" s="43"/>
      <c r="AGF34" s="43"/>
      <c r="AGG34" s="43"/>
      <c r="AGH34" s="43"/>
      <c r="AGI34" s="43"/>
      <c r="AGJ34" s="43"/>
      <c r="AGK34" s="43"/>
      <c r="AGL34" s="43"/>
      <c r="AGM34" s="43"/>
      <c r="AGN34" s="43"/>
      <c r="AGO34" s="43"/>
      <c r="AGP34" s="43"/>
      <c r="AGQ34" s="43"/>
      <c r="AGR34" s="43"/>
      <c r="AGS34" s="43"/>
      <c r="AGT34" s="43"/>
      <c r="AGU34" s="43"/>
      <c r="AGV34" s="43"/>
      <c r="AGW34" s="43"/>
      <c r="AGX34" s="43"/>
      <c r="AGY34" s="43"/>
      <c r="AGZ34" s="43"/>
      <c r="AHA34" s="43"/>
      <c r="AHB34" s="43"/>
      <c r="AHC34" s="43"/>
      <c r="AHD34" s="43"/>
      <c r="AHE34" s="43"/>
      <c r="AHF34" s="43"/>
      <c r="AHG34" s="43"/>
      <c r="AHH34" s="43"/>
      <c r="AHI34" s="43"/>
      <c r="AHJ34" s="43"/>
      <c r="AHK34" s="43"/>
      <c r="AHL34" s="43"/>
      <c r="AHM34" s="43"/>
      <c r="AHN34" s="43"/>
      <c r="AHO34" s="43"/>
      <c r="AHP34" s="43"/>
      <c r="AHQ34" s="43"/>
      <c r="AHR34" s="43"/>
      <c r="AHS34" s="43"/>
      <c r="AHT34" s="43"/>
      <c r="AHU34" s="43"/>
      <c r="AHV34" s="43"/>
      <c r="AHW34" s="43"/>
      <c r="AHX34" s="43"/>
      <c r="AHY34" s="43"/>
      <c r="AHZ34" s="43"/>
      <c r="AIA34" s="43"/>
      <c r="AIB34" s="43"/>
      <c r="AIC34" s="43"/>
      <c r="AID34" s="43"/>
      <c r="AIE34" s="43"/>
      <c r="AIF34" s="43"/>
      <c r="AIG34" s="43"/>
      <c r="AIH34" s="43"/>
      <c r="AII34" s="43"/>
      <c r="AIJ34" s="43"/>
      <c r="AIK34" s="43"/>
      <c r="AIL34" s="43"/>
      <c r="AIM34" s="43"/>
      <c r="AIN34" s="43"/>
      <c r="AIO34" s="43"/>
      <c r="AIP34" s="43"/>
      <c r="AIQ34" s="43"/>
      <c r="AIR34" s="43"/>
      <c r="AIS34" s="43"/>
      <c r="AIT34" s="43"/>
      <c r="AIU34" s="43"/>
      <c r="AIV34" s="43"/>
      <c r="AIW34" s="43"/>
      <c r="AIX34" s="43"/>
      <c r="AIY34" s="43"/>
      <c r="AIZ34" s="43"/>
      <c r="AJA34" s="43"/>
      <c r="AJB34" s="43"/>
      <c r="AJC34" s="43"/>
      <c r="AJD34" s="43"/>
      <c r="AJE34" s="43"/>
      <c r="AJF34" s="43"/>
      <c r="AJG34" s="43"/>
      <c r="AJH34" s="43"/>
      <c r="AJI34" s="43"/>
      <c r="AJJ34" s="43"/>
      <c r="AJK34" s="43"/>
      <c r="AJL34" s="43"/>
      <c r="AJM34" s="43"/>
      <c r="AJN34" s="43"/>
      <c r="AJO34" s="43"/>
      <c r="AJP34" s="43"/>
      <c r="AJQ34" s="43"/>
      <c r="AJR34" s="43"/>
      <c r="AJS34" s="43"/>
      <c r="AJT34" s="43"/>
      <c r="AJU34" s="43"/>
      <c r="AJV34" s="43"/>
      <c r="AJW34" s="43"/>
      <c r="AJX34" s="43"/>
      <c r="AJY34" s="43"/>
      <c r="AJZ34" s="43"/>
      <c r="AKA34" s="43"/>
      <c r="AKB34" s="43"/>
      <c r="AKC34" s="43"/>
      <c r="AKD34" s="43"/>
      <c r="AKE34" s="43"/>
      <c r="AKF34" s="43"/>
      <c r="AKG34" s="43"/>
      <c r="AKH34" s="43"/>
      <c r="AKI34" s="43"/>
      <c r="AKJ34" s="43"/>
      <c r="AKK34" s="43"/>
      <c r="AKL34" s="43"/>
      <c r="AKM34" s="43"/>
      <c r="AKN34" s="43"/>
      <c r="AKO34" s="43"/>
      <c r="AKP34" s="43"/>
      <c r="AKQ34" s="43"/>
      <c r="AKR34" s="43"/>
      <c r="AKS34" s="43"/>
      <c r="AKT34" s="43"/>
      <c r="AKU34" s="43"/>
      <c r="AKV34" s="43"/>
      <c r="AKW34" s="43"/>
      <c r="AKX34" s="43"/>
      <c r="AKY34" s="43"/>
      <c r="AKZ34" s="43"/>
      <c r="ALA34" s="43"/>
      <c r="ALB34" s="43"/>
      <c r="ALC34" s="43"/>
      <c r="ALD34" s="43"/>
      <c r="ALE34" s="43"/>
      <c r="ALF34" s="43"/>
      <c r="ALG34" s="43"/>
      <c r="ALH34" s="43"/>
      <c r="ALI34" s="43"/>
      <c r="ALJ34" s="43"/>
      <c r="ALK34" s="43"/>
      <c r="ALL34" s="43"/>
      <c r="ALM34" s="43"/>
      <c r="ALN34" s="43"/>
      <c r="ALO34" s="43"/>
      <c r="ALP34" s="43"/>
      <c r="ALQ34" s="43"/>
      <c r="ALR34" s="43"/>
      <c r="ALS34" s="43"/>
      <c r="ALT34" s="43"/>
      <c r="ALU34" s="43"/>
      <c r="ALV34" s="43"/>
    </row>
    <row r="35" spans="1:1010" x14ac:dyDescent="0.2">
      <c r="A35" s="134" t="s">
        <v>599</v>
      </c>
      <c r="B35" s="65">
        <v>512.79999999999995</v>
      </c>
      <c r="C35" s="65">
        <v>512.79999999999995</v>
      </c>
      <c r="D35" s="65">
        <v>0</v>
      </c>
      <c r="E35" s="65">
        <v>265.10000000000002</v>
      </c>
      <c r="F35" s="65">
        <v>218.2</v>
      </c>
      <c r="G35" s="65">
        <v>0</v>
      </c>
      <c r="H35" s="65">
        <v>3.6</v>
      </c>
      <c r="I35" s="65">
        <v>43.3</v>
      </c>
      <c r="J35" s="65">
        <v>0</v>
      </c>
      <c r="K35" s="65">
        <v>0</v>
      </c>
      <c r="L35" s="65">
        <v>0</v>
      </c>
      <c r="M35" s="65">
        <v>0</v>
      </c>
      <c r="N35" s="65">
        <v>0</v>
      </c>
      <c r="O35" s="227">
        <f t="shared" si="0"/>
        <v>0</v>
      </c>
      <c r="R35" s="227">
        <f>G35/'QA5 '!B34</f>
        <v>0</v>
      </c>
      <c r="S35" s="227">
        <f t="shared" si="1"/>
        <v>0</v>
      </c>
      <c r="T35" s="43">
        <f t="shared" si="2"/>
        <v>0</v>
      </c>
    </row>
    <row r="36" spans="1:1010" ht="12.75" customHeight="1" x14ac:dyDescent="0.2">
      <c r="A36" s="306" t="s">
        <v>1014</v>
      </c>
      <c r="B36" s="306"/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227">
        <f t="shared" si="0"/>
        <v>0</v>
      </c>
    </row>
    <row r="37" spans="1:1010" hidden="1" x14ac:dyDescent="0.2">
      <c r="A37" s="307"/>
      <c r="B37" s="307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</row>
    <row r="38" spans="1:1010" x14ac:dyDescent="0.2">
      <c r="A38" s="228"/>
      <c r="B38" s="227"/>
      <c r="C38" s="227"/>
    </row>
    <row r="39" spans="1:1010" x14ac:dyDescent="0.2">
      <c r="A39" s="228"/>
      <c r="B39" s="227"/>
      <c r="C39" s="227"/>
      <c r="D39" s="43"/>
    </row>
    <row r="40" spans="1:1010" x14ac:dyDescent="0.2">
      <c r="A40" s="228"/>
      <c r="B40" s="227"/>
      <c r="C40" s="227"/>
      <c r="D40" s="43"/>
    </row>
    <row r="41" spans="1:1010" x14ac:dyDescent="0.2">
      <c r="A41" s="228"/>
      <c r="B41" s="227"/>
      <c r="C41" s="227"/>
      <c r="D41" s="43"/>
    </row>
  </sheetData>
  <mergeCells count="5">
    <mergeCell ref="A1:N1"/>
    <mergeCell ref="A2:A3"/>
    <mergeCell ref="B2:D2"/>
    <mergeCell ref="E2:N2"/>
    <mergeCell ref="A36:N37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8"/>
    <pageSetUpPr fitToPage="1"/>
  </sheetPr>
  <dimension ref="A1:AMJ96"/>
  <sheetViews>
    <sheetView zoomScale="130" zoomScaleNormal="130" workbookViewId="0">
      <selection sqref="A1:G1"/>
    </sheetView>
  </sheetViews>
  <sheetFormatPr baseColWidth="10" defaultColWidth="11.42578125" defaultRowHeight="12.75" x14ac:dyDescent="0.2"/>
  <cols>
    <col min="1" max="1" width="81.42578125" style="20" customWidth="1"/>
    <col min="2" max="4" width="11.42578125" style="20"/>
    <col min="5" max="5" width="12.140625" style="20" bestFit="1" customWidth="1"/>
    <col min="6" max="6" width="0" style="20" hidden="1" customWidth="1"/>
    <col min="7" max="8" width="11.5703125" style="20" hidden="1" customWidth="1"/>
    <col min="9" max="9" width="57.42578125" style="20" hidden="1" customWidth="1"/>
    <col min="10" max="14" width="11.5703125" style="20" hidden="1" customWidth="1"/>
    <col min="15" max="1024" width="11.42578125" style="20"/>
  </cols>
  <sheetData>
    <row r="1" spans="1:9" x14ac:dyDescent="0.2">
      <c r="A1" s="355" t="s">
        <v>966</v>
      </c>
      <c r="B1" s="355"/>
      <c r="C1" s="355"/>
      <c r="D1" s="355"/>
      <c r="E1" s="355"/>
      <c r="I1" s="79" t="s">
        <v>414</v>
      </c>
    </row>
    <row r="2" spans="1:9" x14ac:dyDescent="0.2">
      <c r="A2" s="244"/>
      <c r="B2" s="257">
        <v>2019</v>
      </c>
      <c r="C2" s="257">
        <v>2018</v>
      </c>
      <c r="D2" s="257" t="s">
        <v>922</v>
      </c>
      <c r="E2" s="257" t="s">
        <v>923</v>
      </c>
      <c r="G2" s="20" t="s">
        <v>600</v>
      </c>
    </row>
    <row r="3" spans="1:9" x14ac:dyDescent="0.2">
      <c r="A3" s="258" t="s">
        <v>324</v>
      </c>
      <c r="B3" s="266">
        <v>26878</v>
      </c>
      <c r="C3" s="266">
        <v>26468</v>
      </c>
      <c r="D3" s="266">
        <f t="shared" ref="D3:D14" si="0">B3-C3</f>
        <v>410</v>
      </c>
      <c r="E3" s="267">
        <f>D3/B3*100</f>
        <v>1.5254111168985789</v>
      </c>
      <c r="G3" s="135">
        <f>'QA4'!G4/'QA5 '!B3</f>
        <v>29.770667460376515</v>
      </c>
    </row>
    <row r="4" spans="1:9" x14ac:dyDescent="0.2">
      <c r="A4" s="260" t="s">
        <v>320</v>
      </c>
      <c r="B4" s="261">
        <v>438</v>
      </c>
      <c r="C4" s="261">
        <v>393</v>
      </c>
      <c r="D4" s="261">
        <f t="shared" si="0"/>
        <v>45</v>
      </c>
      <c r="E4" s="262">
        <f t="shared" ref="E4:E34" si="1">D4/B4*100</f>
        <v>10.273972602739725</v>
      </c>
      <c r="F4" s="79">
        <f>B4/$B$3*100</f>
        <v>1.6295855346379939</v>
      </c>
      <c r="G4" s="135">
        <f>'QA4'!G5/'QA5 '!B4</f>
        <v>31.647031963470319</v>
      </c>
    </row>
    <row r="5" spans="1:9" ht="12.75" customHeight="1" x14ac:dyDescent="0.2">
      <c r="A5" s="260" t="s">
        <v>321</v>
      </c>
      <c r="B5" s="261">
        <v>21154</v>
      </c>
      <c r="C5" s="261">
        <v>20901</v>
      </c>
      <c r="D5" s="261">
        <f t="shared" si="0"/>
        <v>253</v>
      </c>
      <c r="E5" s="262">
        <f t="shared" si="1"/>
        <v>1.195991301881441</v>
      </c>
      <c r="F5" s="79">
        <f t="shared" ref="F5:F34" si="2">B5/$B$3*100</f>
        <v>78.703772602128126</v>
      </c>
      <c r="G5" s="135">
        <f>'QA4'!G6/'QA5 '!B5</f>
        <v>25.172941287699725</v>
      </c>
    </row>
    <row r="6" spans="1:9" x14ac:dyDescent="0.2">
      <c r="A6" s="263" t="s">
        <v>542</v>
      </c>
      <c r="B6" s="264">
        <v>4321</v>
      </c>
      <c r="C6" s="264">
        <v>3911</v>
      </c>
      <c r="D6" s="264">
        <f t="shared" si="0"/>
        <v>410</v>
      </c>
      <c r="E6" s="265">
        <f t="shared" si="1"/>
        <v>9.4885443184448039</v>
      </c>
      <c r="F6" s="43">
        <f t="shared" si="2"/>
        <v>16.076344966143314</v>
      </c>
      <c r="G6" s="29">
        <f>'QA4'!G7/'QA5 '!B6</f>
        <v>23.32837306179125</v>
      </c>
    </row>
    <row r="7" spans="1:9" x14ac:dyDescent="0.2">
      <c r="A7" s="263" t="s">
        <v>543</v>
      </c>
      <c r="B7" s="264">
        <v>1049</v>
      </c>
      <c r="C7" s="264">
        <v>1031</v>
      </c>
      <c r="D7" s="264">
        <f t="shared" si="0"/>
        <v>18</v>
      </c>
      <c r="E7" s="265">
        <f t="shared" si="1"/>
        <v>1.7159199237368923</v>
      </c>
      <c r="F7" s="43">
        <f t="shared" si="2"/>
        <v>3.9028201503088029</v>
      </c>
      <c r="G7" s="29">
        <f>'QA4'!G8/'QA5 '!B7</f>
        <v>28.8163012392755</v>
      </c>
    </row>
    <row r="8" spans="1:9" x14ac:dyDescent="0.2">
      <c r="A8" s="263" t="s">
        <v>544</v>
      </c>
      <c r="B8" s="264">
        <v>572</v>
      </c>
      <c r="C8" s="264">
        <v>522</v>
      </c>
      <c r="D8" s="264">
        <f t="shared" si="0"/>
        <v>50</v>
      </c>
      <c r="E8" s="265">
        <f t="shared" si="1"/>
        <v>8.7412587412587417</v>
      </c>
      <c r="F8" s="43">
        <f t="shared" si="2"/>
        <v>2.1281345338194804</v>
      </c>
      <c r="G8" s="29">
        <f>'QA4'!G9/'QA5 '!B8</f>
        <v>20.931818181818183</v>
      </c>
    </row>
    <row r="9" spans="1:9" x14ac:dyDescent="0.2">
      <c r="A9" s="263" t="s">
        <v>545</v>
      </c>
      <c r="B9" s="264">
        <v>201</v>
      </c>
      <c r="C9" s="264">
        <v>209</v>
      </c>
      <c r="D9" s="264">
        <f t="shared" si="0"/>
        <v>-8</v>
      </c>
      <c r="E9" s="265">
        <f t="shared" si="1"/>
        <v>-3.9800995024875623</v>
      </c>
      <c r="F9" s="43">
        <f t="shared" si="2"/>
        <v>0.74782349877223009</v>
      </c>
      <c r="G9" s="29">
        <f>'QA4'!G10/'QA5 '!B9</f>
        <v>11.059701492537313</v>
      </c>
    </row>
    <row r="10" spans="1:9" x14ac:dyDescent="0.2">
      <c r="A10" s="263" t="s">
        <v>601</v>
      </c>
      <c r="B10" s="264">
        <v>1281</v>
      </c>
      <c r="C10" s="264">
        <v>1254</v>
      </c>
      <c r="D10" s="264">
        <f t="shared" si="0"/>
        <v>27</v>
      </c>
      <c r="E10" s="265">
        <f t="shared" si="1"/>
        <v>2.1077283372365341</v>
      </c>
      <c r="F10" s="43">
        <f t="shared" si="2"/>
        <v>4.765979611578242</v>
      </c>
      <c r="G10" s="29">
        <f>'QA4'!G11/'QA5 '!B10</f>
        <v>22.587353629976583</v>
      </c>
    </row>
    <row r="11" spans="1:9" x14ac:dyDescent="0.2">
      <c r="A11" s="263" t="s">
        <v>547</v>
      </c>
      <c r="B11" s="264">
        <v>1124</v>
      </c>
      <c r="C11" s="264">
        <v>1259</v>
      </c>
      <c r="D11" s="264">
        <f t="shared" si="0"/>
        <v>-135</v>
      </c>
      <c r="E11" s="265">
        <f t="shared" si="1"/>
        <v>-12.01067615658363</v>
      </c>
      <c r="F11" s="43">
        <f t="shared" si="2"/>
        <v>4.1818587692536653</v>
      </c>
      <c r="G11" s="29">
        <f>'QA4'!G12/'QA5 '!B11</f>
        <v>23.254181494661921</v>
      </c>
    </row>
    <row r="12" spans="1:9" x14ac:dyDescent="0.2">
      <c r="A12" s="263" t="s">
        <v>548</v>
      </c>
      <c r="B12" s="264">
        <v>147</v>
      </c>
      <c r="C12" s="264">
        <v>147</v>
      </c>
      <c r="D12" s="264">
        <f t="shared" si="0"/>
        <v>0</v>
      </c>
      <c r="E12" s="265">
        <f t="shared" si="1"/>
        <v>0</v>
      </c>
      <c r="F12" s="43">
        <f t="shared" si="2"/>
        <v>0.54691569313192945</v>
      </c>
      <c r="G12" s="29">
        <f>'QA4'!G13/'QA5 '!B12</f>
        <v>27.74421768707483</v>
      </c>
    </row>
    <row r="13" spans="1:9" x14ac:dyDescent="0.2">
      <c r="A13" s="263" t="s">
        <v>549</v>
      </c>
      <c r="B13" s="264">
        <v>1091</v>
      </c>
      <c r="C13" s="264">
        <v>968</v>
      </c>
      <c r="D13" s="264">
        <f t="shared" si="0"/>
        <v>123</v>
      </c>
      <c r="E13" s="265">
        <f t="shared" si="1"/>
        <v>11.274060494958754</v>
      </c>
      <c r="F13" s="43">
        <f t="shared" si="2"/>
        <v>4.0590817769179255</v>
      </c>
      <c r="G13" s="29">
        <f>'QA4'!G14/'QA5 '!B13</f>
        <v>22.833638863428046</v>
      </c>
    </row>
    <row r="14" spans="1:9" x14ac:dyDescent="0.2">
      <c r="A14" s="263" t="s">
        <v>550</v>
      </c>
      <c r="B14" s="264">
        <v>294</v>
      </c>
      <c r="C14" s="264">
        <v>258</v>
      </c>
      <c r="D14" s="264">
        <f t="shared" si="0"/>
        <v>36</v>
      </c>
      <c r="E14" s="265">
        <f t="shared" si="1"/>
        <v>12.244897959183673</v>
      </c>
      <c r="F14" s="43">
        <f t="shared" si="2"/>
        <v>1.0938313862638589</v>
      </c>
      <c r="G14" s="29">
        <f>'QA4'!G15/'QA5 '!B14</f>
        <v>28.771768707482991</v>
      </c>
    </row>
    <row r="15" spans="1:9" x14ac:dyDescent="0.2">
      <c r="A15" s="263" t="s">
        <v>551</v>
      </c>
      <c r="B15" s="264">
        <v>85</v>
      </c>
      <c r="C15" s="264">
        <v>84</v>
      </c>
      <c r="D15" s="264">
        <v>84</v>
      </c>
      <c r="E15" s="265">
        <f t="shared" si="1"/>
        <v>98.82352941176471</v>
      </c>
      <c r="F15" s="43">
        <f t="shared" si="2"/>
        <v>0.31624376813751021</v>
      </c>
      <c r="G15" s="29">
        <f>'QA4'!G16/'QA5 '!B15</f>
        <v>34.022352941176472</v>
      </c>
    </row>
    <row r="16" spans="1:9" x14ac:dyDescent="0.2">
      <c r="A16" s="263" t="s">
        <v>552</v>
      </c>
      <c r="B16" s="264">
        <v>128</v>
      </c>
      <c r="C16" s="264">
        <v>137</v>
      </c>
      <c r="D16" s="264">
        <f t="shared" ref="D16:D34" si="3">B16-C16</f>
        <v>-9</v>
      </c>
      <c r="E16" s="265">
        <f t="shared" si="1"/>
        <v>-7.03125</v>
      </c>
      <c r="F16" s="43">
        <f t="shared" si="2"/>
        <v>0.47622590966589773</v>
      </c>
      <c r="G16" s="29">
        <f>'QA4'!G17/'QA5 '!B16</f>
        <v>25.864062499999999</v>
      </c>
    </row>
    <row r="17" spans="1:7" x14ac:dyDescent="0.2">
      <c r="A17" s="263" t="s">
        <v>553</v>
      </c>
      <c r="B17" s="264">
        <v>1259</v>
      </c>
      <c r="C17" s="264">
        <v>1384</v>
      </c>
      <c r="D17" s="264">
        <f t="shared" si="3"/>
        <v>-125</v>
      </c>
      <c r="E17" s="265">
        <f t="shared" si="1"/>
        <v>-9.9285146942017466</v>
      </c>
      <c r="F17" s="43">
        <f t="shared" si="2"/>
        <v>4.6841282833544167</v>
      </c>
      <c r="G17" s="29">
        <f>'QA4'!G18/'QA5 '!B17</f>
        <v>31.273868149324862</v>
      </c>
    </row>
    <row r="18" spans="1:7" x14ac:dyDescent="0.2">
      <c r="A18" s="263" t="s">
        <v>554</v>
      </c>
      <c r="B18" s="264">
        <v>27</v>
      </c>
      <c r="C18" s="264">
        <v>21</v>
      </c>
      <c r="D18" s="264">
        <f t="shared" si="3"/>
        <v>6</v>
      </c>
      <c r="E18" s="265">
        <f t="shared" si="1"/>
        <v>22.222222222222221</v>
      </c>
      <c r="F18" s="43">
        <f t="shared" si="2"/>
        <v>0.10045390282015031</v>
      </c>
      <c r="G18" s="29">
        <f>'QA4'!G19/'QA5 '!B18</f>
        <v>18.177777777777777</v>
      </c>
    </row>
    <row r="19" spans="1:7" x14ac:dyDescent="0.2">
      <c r="A19" s="263" t="s">
        <v>555</v>
      </c>
      <c r="B19" s="264">
        <v>3142</v>
      </c>
      <c r="C19" s="264">
        <v>3149</v>
      </c>
      <c r="D19" s="264">
        <f t="shared" si="3"/>
        <v>-7</v>
      </c>
      <c r="E19" s="265">
        <f t="shared" si="1"/>
        <v>-0.22278803309993636</v>
      </c>
      <c r="F19" s="43">
        <f t="shared" si="2"/>
        <v>11.689857876330084</v>
      </c>
      <c r="G19" s="29">
        <f>'QA4'!G20/'QA5 '!B19</f>
        <v>24.268395926161681</v>
      </c>
    </row>
    <row r="20" spans="1:7" x14ac:dyDescent="0.2">
      <c r="A20" s="263" t="s">
        <v>556</v>
      </c>
      <c r="B20" s="264">
        <v>91</v>
      </c>
      <c r="C20" s="264">
        <v>76</v>
      </c>
      <c r="D20" s="264">
        <f t="shared" si="3"/>
        <v>15</v>
      </c>
      <c r="E20" s="265">
        <f t="shared" si="1"/>
        <v>16.483516483516482</v>
      </c>
      <c r="F20" s="43">
        <f t="shared" si="2"/>
        <v>0.33856685765309918</v>
      </c>
      <c r="G20" s="29">
        <f>'QA4'!G21/'QA5 '!B20</f>
        <v>35.267032967032968</v>
      </c>
    </row>
    <row r="21" spans="1:7" x14ac:dyDescent="0.2">
      <c r="A21" s="263" t="s">
        <v>557</v>
      </c>
      <c r="B21" s="264">
        <v>19</v>
      </c>
      <c r="C21" s="264">
        <v>20</v>
      </c>
      <c r="D21" s="264">
        <f t="shared" si="3"/>
        <v>-1</v>
      </c>
      <c r="E21" s="265">
        <f t="shared" si="1"/>
        <v>-5.2631578947368416</v>
      </c>
      <c r="F21" s="43">
        <f t="shared" si="2"/>
        <v>7.0689783466031691E-2</v>
      </c>
      <c r="G21" s="29">
        <f>'QA4'!G22/'QA5 '!B21</f>
        <v>32.94736842105263</v>
      </c>
    </row>
    <row r="22" spans="1:7" x14ac:dyDescent="0.2">
      <c r="A22" s="263" t="s">
        <v>558</v>
      </c>
      <c r="B22" s="264">
        <v>198</v>
      </c>
      <c r="C22" s="264">
        <v>166</v>
      </c>
      <c r="D22" s="264">
        <f t="shared" si="3"/>
        <v>32</v>
      </c>
      <c r="E22" s="265">
        <f t="shared" si="1"/>
        <v>16.161616161616163</v>
      </c>
      <c r="F22" s="43">
        <f t="shared" si="2"/>
        <v>0.73666195401443557</v>
      </c>
      <c r="G22" s="29">
        <f>'QA4'!G23/'QA5 '!B22</f>
        <v>40.200505050505051</v>
      </c>
    </row>
    <row r="23" spans="1:7" x14ac:dyDescent="0.2">
      <c r="A23" s="263" t="s">
        <v>559</v>
      </c>
      <c r="B23" s="264">
        <v>72</v>
      </c>
      <c r="C23" s="264">
        <v>68</v>
      </c>
      <c r="D23" s="264">
        <f t="shared" si="3"/>
        <v>4</v>
      </c>
      <c r="E23" s="265">
        <f t="shared" si="1"/>
        <v>5.5555555555555554</v>
      </c>
      <c r="F23" s="43">
        <f t="shared" si="2"/>
        <v>0.26787707418706747</v>
      </c>
      <c r="G23" s="29">
        <f>'QA4'!G24/'QA5 '!B23</f>
        <v>28.365277777777777</v>
      </c>
    </row>
    <row r="24" spans="1:7" x14ac:dyDescent="0.2">
      <c r="A24" s="263" t="s">
        <v>560</v>
      </c>
      <c r="B24" s="264">
        <v>218</v>
      </c>
      <c r="C24" s="264">
        <v>218</v>
      </c>
      <c r="D24" s="264">
        <f t="shared" si="3"/>
        <v>0</v>
      </c>
      <c r="E24" s="265">
        <f t="shared" si="1"/>
        <v>0</v>
      </c>
      <c r="F24" s="43">
        <f t="shared" si="2"/>
        <v>0.81107225239973224</v>
      </c>
      <c r="G24" s="29">
        <f>'QA4'!G25/'QA5 '!B24</f>
        <v>27.306880733944954</v>
      </c>
    </row>
    <row r="25" spans="1:7" x14ac:dyDescent="0.2">
      <c r="A25" s="263" t="s">
        <v>561</v>
      </c>
      <c r="B25" s="264">
        <v>1053</v>
      </c>
      <c r="C25" s="264">
        <v>1130</v>
      </c>
      <c r="D25" s="264">
        <f t="shared" si="3"/>
        <v>-77</v>
      </c>
      <c r="E25" s="265">
        <f t="shared" si="1"/>
        <v>-7.3124406457739797</v>
      </c>
      <c r="F25" s="43">
        <f t="shared" si="2"/>
        <v>3.9177022099858618</v>
      </c>
      <c r="G25" s="29">
        <f>'QA4'!G26/'QA5 '!B25</f>
        <v>22.066571699905033</v>
      </c>
    </row>
    <row r="26" spans="1:7" x14ac:dyDescent="0.2">
      <c r="A26" s="263" t="s">
        <v>562</v>
      </c>
      <c r="B26" s="264">
        <v>1062</v>
      </c>
      <c r="C26" s="264">
        <v>1076</v>
      </c>
      <c r="D26" s="264">
        <f t="shared" si="3"/>
        <v>-14</v>
      </c>
      <c r="E26" s="265">
        <f t="shared" si="1"/>
        <v>-1.3182674199623352</v>
      </c>
      <c r="F26" s="43">
        <f t="shared" si="2"/>
        <v>3.9511868442592455</v>
      </c>
      <c r="G26" s="29">
        <f>'QA4'!G27/'QA5 '!B26</f>
        <v>21.346233521657251</v>
      </c>
    </row>
    <row r="27" spans="1:7" x14ac:dyDescent="0.2">
      <c r="A27" s="263" t="s">
        <v>563</v>
      </c>
      <c r="B27" s="264">
        <v>3720</v>
      </c>
      <c r="C27" s="264">
        <v>3814</v>
      </c>
      <c r="D27" s="264">
        <f t="shared" si="3"/>
        <v>-94</v>
      </c>
      <c r="E27" s="265">
        <f t="shared" si="1"/>
        <v>-2.5268817204301075</v>
      </c>
      <c r="F27" s="43">
        <f t="shared" si="2"/>
        <v>13.840315499665154</v>
      </c>
      <c r="G27" s="29">
        <f>'QA4'!G28/'QA5 '!B27</f>
        <v>28.695403225806452</v>
      </c>
    </row>
    <row r="28" spans="1:7" x14ac:dyDescent="0.2">
      <c r="A28" s="260" t="s">
        <v>322</v>
      </c>
      <c r="B28" s="261">
        <v>869</v>
      </c>
      <c r="C28" s="261">
        <v>862</v>
      </c>
      <c r="D28" s="261">
        <f t="shared" si="3"/>
        <v>7</v>
      </c>
      <c r="E28" s="262">
        <f t="shared" si="1"/>
        <v>0.80552359033371701</v>
      </c>
      <c r="F28" s="79">
        <f t="shared" si="2"/>
        <v>3.2331274648411337</v>
      </c>
      <c r="G28" s="135">
        <f>'QA4'!G29/'QA5 '!B28</f>
        <v>80.605638665132346</v>
      </c>
    </row>
    <row r="29" spans="1:7" x14ac:dyDescent="0.2">
      <c r="A29" s="263" t="s">
        <v>564</v>
      </c>
      <c r="B29" s="264">
        <v>869</v>
      </c>
      <c r="C29" s="264">
        <v>862</v>
      </c>
      <c r="D29" s="264">
        <f t="shared" si="3"/>
        <v>7</v>
      </c>
      <c r="E29" s="265">
        <f t="shared" si="1"/>
        <v>0.80552359033371701</v>
      </c>
      <c r="F29" s="43">
        <f t="shared" si="2"/>
        <v>3.2331274648411337</v>
      </c>
      <c r="G29" s="29">
        <f>'QA4'!G30/'QA5 '!B29</f>
        <v>80.605638665132346</v>
      </c>
    </row>
    <row r="30" spans="1:7" x14ac:dyDescent="0.2">
      <c r="A30" s="260" t="s">
        <v>323</v>
      </c>
      <c r="B30" s="261">
        <v>4416</v>
      </c>
      <c r="C30" s="261">
        <v>4314</v>
      </c>
      <c r="D30" s="261">
        <f t="shared" si="3"/>
        <v>102</v>
      </c>
      <c r="E30" s="262">
        <f t="shared" si="1"/>
        <v>2.3097826086956519</v>
      </c>
      <c r="F30" s="79">
        <f t="shared" si="2"/>
        <v>16.429793883473472</v>
      </c>
      <c r="G30" s="135">
        <f>'QA4'!G31/'QA5 '!B30</f>
        <v>41.612273550724638</v>
      </c>
    </row>
    <row r="31" spans="1:7" x14ac:dyDescent="0.2">
      <c r="A31" s="263" t="s">
        <v>565</v>
      </c>
      <c r="B31" s="264">
        <v>1379</v>
      </c>
      <c r="C31" s="264">
        <v>1469</v>
      </c>
      <c r="D31" s="264">
        <f t="shared" si="3"/>
        <v>-90</v>
      </c>
      <c r="E31" s="265">
        <f t="shared" si="1"/>
        <v>-6.5264684554024646</v>
      </c>
      <c r="F31" s="43">
        <f t="shared" si="2"/>
        <v>5.1305900736661956</v>
      </c>
      <c r="G31" s="29">
        <f>'QA4'!G32/'QA5 '!B31</f>
        <v>44.109862218999275</v>
      </c>
    </row>
    <row r="32" spans="1:7" x14ac:dyDescent="0.2">
      <c r="A32" s="263" t="s">
        <v>566</v>
      </c>
      <c r="B32" s="264">
        <v>458</v>
      </c>
      <c r="C32" s="264">
        <v>458</v>
      </c>
      <c r="D32" s="264">
        <f t="shared" si="3"/>
        <v>0</v>
      </c>
      <c r="E32" s="265">
        <f t="shared" si="1"/>
        <v>0</v>
      </c>
      <c r="F32" s="43">
        <f t="shared" si="2"/>
        <v>1.7039958330232905</v>
      </c>
      <c r="G32" s="29">
        <f>'QA4'!G33/'QA5 '!B32</f>
        <v>44.186244541484712</v>
      </c>
    </row>
    <row r="33" spans="1:11" x14ac:dyDescent="0.2">
      <c r="A33" s="263" t="s">
        <v>567</v>
      </c>
      <c r="B33" s="264">
        <v>2573</v>
      </c>
      <c r="C33" s="264">
        <v>2380</v>
      </c>
      <c r="D33" s="264">
        <f t="shared" si="3"/>
        <v>193</v>
      </c>
      <c r="E33" s="265">
        <f t="shared" si="1"/>
        <v>7.5009716284492809</v>
      </c>
      <c r="F33" s="43">
        <f t="shared" si="2"/>
        <v>9.5728848872683994</v>
      </c>
      <c r="G33" s="29">
        <f>'QA4'!G35/'QA5 '!B33</f>
        <v>0</v>
      </c>
    </row>
    <row r="34" spans="1:11" x14ac:dyDescent="0.2">
      <c r="A34" s="263" t="s">
        <v>599</v>
      </c>
      <c r="B34" s="264">
        <v>6</v>
      </c>
      <c r="C34" s="264">
        <v>15</v>
      </c>
      <c r="D34" s="264">
        <f t="shared" si="3"/>
        <v>-9</v>
      </c>
      <c r="E34" s="265">
        <f t="shared" si="1"/>
        <v>-150</v>
      </c>
      <c r="F34" s="43">
        <f t="shared" si="2"/>
        <v>2.2323089515588958E-2</v>
      </c>
      <c r="G34" s="29"/>
    </row>
    <row r="35" spans="1:11" x14ac:dyDescent="0.2">
      <c r="A35" s="330" t="s">
        <v>1013</v>
      </c>
      <c r="B35" s="330"/>
      <c r="C35" s="330"/>
      <c r="D35" s="330"/>
      <c r="E35" s="330"/>
    </row>
    <row r="39" spans="1:11" ht="12.75" customHeight="1" x14ac:dyDescent="0.2">
      <c r="I39" s="295" t="s">
        <v>415</v>
      </c>
      <c r="J39" s="295"/>
      <c r="K39" s="295"/>
    </row>
    <row r="40" spans="1:11" x14ac:dyDescent="0.2">
      <c r="I40" s="356" t="s">
        <v>378</v>
      </c>
      <c r="J40" s="356"/>
      <c r="K40" s="356"/>
    </row>
    <row r="41" spans="1:11" x14ac:dyDescent="0.2">
      <c r="I41" s="291"/>
      <c r="J41" s="291"/>
      <c r="K41" s="291"/>
    </row>
    <row r="42" spans="1:11" x14ac:dyDescent="0.2">
      <c r="I42" s="289" t="s">
        <v>26</v>
      </c>
      <c r="J42" s="289"/>
      <c r="K42" s="289"/>
    </row>
    <row r="43" spans="1:11" x14ac:dyDescent="0.2">
      <c r="I43" s="289" t="s">
        <v>380</v>
      </c>
      <c r="J43" s="289"/>
      <c r="K43" s="289"/>
    </row>
    <row r="44" spans="1:11" x14ac:dyDescent="0.2">
      <c r="I44" s="289" t="s">
        <v>416</v>
      </c>
      <c r="J44" s="289"/>
      <c r="K44" s="289"/>
    </row>
    <row r="45" spans="1:11" x14ac:dyDescent="0.2">
      <c r="I45"/>
      <c r="J45"/>
      <c r="K45"/>
    </row>
    <row r="46" spans="1:11" x14ac:dyDescent="0.2">
      <c r="I46"/>
      <c r="J46"/>
      <c r="K46"/>
    </row>
    <row r="47" spans="1:11" x14ac:dyDescent="0.2">
      <c r="I47"/>
      <c r="J47"/>
      <c r="K47"/>
    </row>
    <row r="48" spans="1:11" ht="15" x14ac:dyDescent="0.25">
      <c r="I48" s="7"/>
      <c r="J48" s="354" t="s">
        <v>417</v>
      </c>
      <c r="K48" s="354"/>
    </row>
    <row r="49" spans="9:11" x14ac:dyDescent="0.2">
      <c r="I49"/>
      <c r="J49" s="8" t="s">
        <v>354</v>
      </c>
      <c r="K49" s="8" t="s">
        <v>353</v>
      </c>
    </row>
    <row r="50" spans="9:11" ht="14.25" x14ac:dyDescent="0.2">
      <c r="I50" s="11" t="s">
        <v>382</v>
      </c>
      <c r="J50" s="12">
        <v>26468</v>
      </c>
      <c r="K50" s="12">
        <v>24738</v>
      </c>
    </row>
    <row r="51" spans="9:11" ht="14.25" x14ac:dyDescent="0.2">
      <c r="I51" s="11" t="s">
        <v>383</v>
      </c>
      <c r="J51" s="12">
        <v>393</v>
      </c>
      <c r="K51" s="12">
        <v>368</v>
      </c>
    </row>
    <row r="52" spans="9:11" ht="14.25" x14ac:dyDescent="0.2">
      <c r="I52" s="11" t="s">
        <v>568</v>
      </c>
      <c r="J52" s="12" t="s">
        <v>569</v>
      </c>
      <c r="K52" s="12" t="s">
        <v>569</v>
      </c>
    </row>
    <row r="53" spans="9:11" ht="14.25" x14ac:dyDescent="0.2">
      <c r="I53" s="11" t="s">
        <v>570</v>
      </c>
      <c r="J53" s="12" t="s">
        <v>569</v>
      </c>
      <c r="K53" s="12" t="s">
        <v>569</v>
      </c>
    </row>
    <row r="54" spans="9:11" ht="14.25" x14ac:dyDescent="0.2">
      <c r="I54" s="11" t="s">
        <v>571</v>
      </c>
      <c r="J54" s="12" t="s">
        <v>569</v>
      </c>
      <c r="K54" s="12" t="s">
        <v>569</v>
      </c>
    </row>
    <row r="55" spans="9:11" ht="14.25" x14ac:dyDescent="0.2">
      <c r="I55" s="11" t="s">
        <v>384</v>
      </c>
      <c r="J55" s="12">
        <v>20901</v>
      </c>
      <c r="K55" s="12">
        <v>19110</v>
      </c>
    </row>
    <row r="56" spans="9:11" ht="14.25" x14ac:dyDescent="0.2">
      <c r="I56" s="11" t="s">
        <v>572</v>
      </c>
      <c r="J56" s="12">
        <v>3911</v>
      </c>
      <c r="K56" s="12">
        <v>3656</v>
      </c>
    </row>
    <row r="57" spans="9:11" ht="14.25" x14ac:dyDescent="0.2">
      <c r="I57" s="11" t="s">
        <v>573</v>
      </c>
      <c r="J57" s="12">
        <v>1031</v>
      </c>
      <c r="K57" s="12">
        <v>950</v>
      </c>
    </row>
    <row r="58" spans="9:11" ht="14.25" x14ac:dyDescent="0.2">
      <c r="I58" s="11" t="s">
        <v>574</v>
      </c>
      <c r="J58" s="12">
        <v>522</v>
      </c>
      <c r="K58" s="12">
        <v>470</v>
      </c>
    </row>
    <row r="59" spans="9:11" ht="14.25" x14ac:dyDescent="0.2">
      <c r="I59" s="11" t="s">
        <v>575</v>
      </c>
      <c r="J59" s="12">
        <v>209</v>
      </c>
      <c r="K59" s="12">
        <v>169</v>
      </c>
    </row>
    <row r="60" spans="9:11" ht="14.25" x14ac:dyDescent="0.2">
      <c r="I60" s="11" t="s">
        <v>576</v>
      </c>
      <c r="J60" s="12">
        <v>1254</v>
      </c>
      <c r="K60" s="12">
        <v>1213</v>
      </c>
    </row>
    <row r="61" spans="9:11" ht="14.25" x14ac:dyDescent="0.2">
      <c r="I61" s="11" t="s">
        <v>577</v>
      </c>
      <c r="J61" s="12">
        <v>1259</v>
      </c>
      <c r="K61" s="12">
        <v>1162</v>
      </c>
    </row>
    <row r="62" spans="9:11" ht="14.25" x14ac:dyDescent="0.2">
      <c r="I62" s="11" t="s">
        <v>578</v>
      </c>
      <c r="J62" s="12">
        <v>147</v>
      </c>
      <c r="K62" s="12">
        <v>112</v>
      </c>
    </row>
    <row r="63" spans="9:11" ht="14.25" x14ac:dyDescent="0.2">
      <c r="I63" s="11" t="s">
        <v>579</v>
      </c>
      <c r="J63" s="12">
        <v>968</v>
      </c>
      <c r="K63" s="12">
        <v>1171</v>
      </c>
    </row>
    <row r="64" spans="9:11" ht="14.25" x14ac:dyDescent="0.2">
      <c r="I64" s="11" t="s">
        <v>580</v>
      </c>
      <c r="J64" s="12">
        <v>258</v>
      </c>
      <c r="K64" s="12">
        <v>218</v>
      </c>
    </row>
    <row r="65" spans="9:11" ht="14.25" x14ac:dyDescent="0.2">
      <c r="I65" s="11" t="s">
        <v>581</v>
      </c>
      <c r="J65" s="12">
        <v>84</v>
      </c>
      <c r="K65" s="12" t="s">
        <v>569</v>
      </c>
    </row>
    <row r="66" spans="9:11" ht="14.25" x14ac:dyDescent="0.2">
      <c r="I66" s="11" t="s">
        <v>582</v>
      </c>
      <c r="J66" s="12">
        <v>137</v>
      </c>
      <c r="K66" s="12">
        <v>111</v>
      </c>
    </row>
    <row r="67" spans="9:11" ht="14.25" x14ac:dyDescent="0.2">
      <c r="I67" s="11" t="s">
        <v>583</v>
      </c>
      <c r="J67" s="12">
        <v>1384</v>
      </c>
      <c r="K67" s="12">
        <v>1346</v>
      </c>
    </row>
    <row r="68" spans="9:11" ht="14.25" x14ac:dyDescent="0.2">
      <c r="I68" s="11" t="s">
        <v>584</v>
      </c>
      <c r="J68" s="12">
        <v>21</v>
      </c>
      <c r="K68" s="12">
        <v>14</v>
      </c>
    </row>
    <row r="69" spans="9:11" ht="14.25" x14ac:dyDescent="0.2">
      <c r="I69" s="11" t="s">
        <v>585</v>
      </c>
      <c r="J69" s="12">
        <v>3149</v>
      </c>
      <c r="K69" s="12">
        <v>2728</v>
      </c>
    </row>
    <row r="70" spans="9:11" ht="14.25" x14ac:dyDescent="0.2">
      <c r="I70" s="11" t="s">
        <v>586</v>
      </c>
      <c r="J70" s="12">
        <v>76</v>
      </c>
      <c r="K70" s="12">
        <v>54</v>
      </c>
    </row>
    <row r="71" spans="9:11" ht="14.25" x14ac:dyDescent="0.2">
      <c r="I71" s="11" t="s">
        <v>587</v>
      </c>
      <c r="J71" s="12">
        <v>20</v>
      </c>
      <c r="K71" s="12">
        <v>28</v>
      </c>
    </row>
    <row r="72" spans="9:11" ht="14.25" x14ac:dyDescent="0.2">
      <c r="I72" s="11" t="s">
        <v>588</v>
      </c>
      <c r="J72" s="12">
        <v>166</v>
      </c>
      <c r="K72" s="12">
        <v>164</v>
      </c>
    </row>
    <row r="73" spans="9:11" ht="14.25" x14ac:dyDescent="0.2">
      <c r="I73" s="11" t="s">
        <v>589</v>
      </c>
      <c r="J73" s="12">
        <v>68</v>
      </c>
      <c r="K73" s="12">
        <v>67</v>
      </c>
    </row>
    <row r="74" spans="9:11" ht="14.25" x14ac:dyDescent="0.2">
      <c r="I74" s="11" t="s">
        <v>590</v>
      </c>
      <c r="J74" s="12">
        <v>218</v>
      </c>
      <c r="K74" s="12">
        <v>151</v>
      </c>
    </row>
    <row r="75" spans="9:11" ht="14.25" x14ac:dyDescent="0.2">
      <c r="I75" s="11" t="s">
        <v>591</v>
      </c>
      <c r="J75" s="12">
        <v>1130</v>
      </c>
      <c r="K75" s="12">
        <v>940</v>
      </c>
    </row>
    <row r="76" spans="9:11" ht="14.25" x14ac:dyDescent="0.2">
      <c r="I76" s="11" t="s">
        <v>592</v>
      </c>
      <c r="J76" s="12">
        <v>1076</v>
      </c>
      <c r="K76" s="12">
        <v>1070</v>
      </c>
    </row>
    <row r="77" spans="9:11" ht="14.25" x14ac:dyDescent="0.2">
      <c r="I77" s="11" t="s">
        <v>593</v>
      </c>
      <c r="J77" s="12">
        <v>3814</v>
      </c>
      <c r="K77" s="12">
        <v>3235</v>
      </c>
    </row>
    <row r="78" spans="9:11" ht="14.25" x14ac:dyDescent="0.2">
      <c r="I78" s="11" t="s">
        <v>385</v>
      </c>
      <c r="J78" s="12">
        <v>862</v>
      </c>
      <c r="K78" s="12">
        <v>944</v>
      </c>
    </row>
    <row r="79" spans="9:11" ht="14.25" x14ac:dyDescent="0.2">
      <c r="I79" s="11" t="s">
        <v>594</v>
      </c>
      <c r="J79" s="12">
        <v>862</v>
      </c>
      <c r="K79" s="12">
        <v>944</v>
      </c>
    </row>
    <row r="80" spans="9:11" ht="14.25" x14ac:dyDescent="0.2">
      <c r="I80" s="11" t="s">
        <v>386</v>
      </c>
      <c r="J80" s="12">
        <v>4314</v>
      </c>
      <c r="K80" s="12">
        <v>4315</v>
      </c>
    </row>
    <row r="81" spans="9:11" ht="14.25" x14ac:dyDescent="0.2">
      <c r="I81" s="11" t="s">
        <v>595</v>
      </c>
      <c r="J81" s="12">
        <v>1469</v>
      </c>
      <c r="K81" s="12">
        <v>1453</v>
      </c>
    </row>
    <row r="82" spans="9:11" ht="14.25" x14ac:dyDescent="0.2">
      <c r="I82" s="11" t="s">
        <v>596</v>
      </c>
      <c r="J82" s="12">
        <v>458</v>
      </c>
      <c r="K82" s="12">
        <v>429</v>
      </c>
    </row>
    <row r="83" spans="9:11" ht="14.25" x14ac:dyDescent="0.2">
      <c r="I83" s="11" t="s">
        <v>597</v>
      </c>
      <c r="J83" s="12">
        <v>2380</v>
      </c>
      <c r="K83" s="12">
        <v>2418</v>
      </c>
    </row>
    <row r="84" spans="9:11" ht="14.25" x14ac:dyDescent="0.2">
      <c r="I84" s="11" t="s">
        <v>598</v>
      </c>
      <c r="J84" s="12" t="s">
        <v>569</v>
      </c>
      <c r="K84" s="12">
        <v>15</v>
      </c>
    </row>
    <row r="85" spans="9:11" x14ac:dyDescent="0.2">
      <c r="I85"/>
      <c r="J85"/>
      <c r="K85"/>
    </row>
    <row r="86" spans="9:11" x14ac:dyDescent="0.2">
      <c r="I86" s="288" t="s">
        <v>41</v>
      </c>
      <c r="J86" s="288"/>
      <c r="K86" s="288"/>
    </row>
    <row r="87" spans="9:11" x14ac:dyDescent="0.2">
      <c r="I87" s="288" t="s">
        <v>400</v>
      </c>
      <c r="J87" s="288"/>
      <c r="K87" s="288"/>
    </row>
    <row r="88" spans="9:11" x14ac:dyDescent="0.2">
      <c r="I88" s="288" t="s">
        <v>401</v>
      </c>
      <c r="J88" s="288"/>
      <c r="K88" s="288"/>
    </row>
    <row r="89" spans="9:11" x14ac:dyDescent="0.2">
      <c r="I89" s="288" t="s">
        <v>402</v>
      </c>
      <c r="J89" s="288"/>
      <c r="K89" s="288"/>
    </row>
    <row r="90" spans="9:11" x14ac:dyDescent="0.2">
      <c r="I90" s="288" t="s">
        <v>403</v>
      </c>
      <c r="J90" s="288"/>
      <c r="K90" s="288"/>
    </row>
    <row r="91" spans="9:11" x14ac:dyDescent="0.2">
      <c r="I91" s="288"/>
      <c r="J91" s="288"/>
      <c r="K91" s="288"/>
    </row>
    <row r="92" spans="9:11" x14ac:dyDescent="0.2">
      <c r="I92" s="288" t="s">
        <v>418</v>
      </c>
      <c r="J92" s="288"/>
      <c r="K92" s="288"/>
    </row>
    <row r="93" spans="9:11" x14ac:dyDescent="0.2">
      <c r="I93"/>
      <c r="J93"/>
      <c r="K93"/>
    </row>
    <row r="94" spans="9:11" x14ac:dyDescent="0.2">
      <c r="I94" s="288" t="s">
        <v>54</v>
      </c>
      <c r="J94" s="288"/>
      <c r="K94" s="288"/>
    </row>
    <row r="95" spans="9:11" x14ac:dyDescent="0.2">
      <c r="I95" s="288"/>
      <c r="J95" s="288"/>
      <c r="K95" s="288"/>
    </row>
    <row r="96" spans="9:11" x14ac:dyDescent="0.2">
      <c r="I96" s="288" t="s">
        <v>55</v>
      </c>
      <c r="J96" s="288"/>
      <c r="K96" s="288"/>
    </row>
  </sheetData>
  <mergeCells count="19">
    <mergeCell ref="A1:E1"/>
    <mergeCell ref="A35:E35"/>
    <mergeCell ref="I39:K39"/>
    <mergeCell ref="I40:K40"/>
    <mergeCell ref="I41:K41"/>
    <mergeCell ref="I42:K42"/>
    <mergeCell ref="I43:K43"/>
    <mergeCell ref="I44:K44"/>
    <mergeCell ref="J48:K48"/>
    <mergeCell ref="I86:K86"/>
    <mergeCell ref="I92:K92"/>
    <mergeCell ref="I94:K94"/>
    <mergeCell ref="I95:K95"/>
    <mergeCell ref="I96:K96"/>
    <mergeCell ref="I87:K87"/>
    <mergeCell ref="I88:K88"/>
    <mergeCell ref="I89:K89"/>
    <mergeCell ref="I90:K90"/>
    <mergeCell ref="I91:K91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25"/>
  <sheetViews>
    <sheetView topLeftCell="A5" zoomScale="85" zoomScaleNormal="85" workbookViewId="0">
      <selection activeCell="E10" sqref="E10"/>
    </sheetView>
  </sheetViews>
  <sheetFormatPr baseColWidth="10" defaultColWidth="10.7109375" defaultRowHeight="12.75" x14ac:dyDescent="0.2"/>
  <sheetData>
    <row r="1" spans="1:11" ht="15" x14ac:dyDescent="0.25">
      <c r="A1" s="297" t="s">
        <v>602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</row>
    <row r="2" spans="1:11" x14ac:dyDescent="0.2">
      <c r="A2" s="299" t="s">
        <v>603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</row>
    <row r="3" spans="1:11" ht="15" x14ac:dyDescent="0.25">
      <c r="A3" s="300"/>
      <c r="B3" s="300"/>
      <c r="C3" s="300"/>
      <c r="D3" s="300"/>
      <c r="E3" s="300"/>
      <c r="F3" s="300"/>
      <c r="G3" s="300"/>
      <c r="H3" s="300"/>
      <c r="I3" s="300"/>
      <c r="J3" s="300"/>
      <c r="K3" s="300"/>
    </row>
    <row r="4" spans="1:11" ht="15" x14ac:dyDescent="0.25">
      <c r="A4" s="301" t="s">
        <v>604</v>
      </c>
      <c r="B4" s="301"/>
      <c r="C4" s="301"/>
      <c r="D4" s="301"/>
      <c r="E4" s="301"/>
      <c r="F4" s="301"/>
      <c r="G4" s="301"/>
      <c r="H4" s="301"/>
      <c r="I4" s="301"/>
      <c r="J4" s="301"/>
      <c r="K4" s="301"/>
    </row>
    <row r="5" spans="1:11" x14ac:dyDescent="0.2">
      <c r="A5" s="302" t="s">
        <v>605</v>
      </c>
      <c r="B5" s="302"/>
      <c r="C5" s="302"/>
      <c r="D5" s="302"/>
      <c r="E5" s="302"/>
      <c r="F5" s="302"/>
      <c r="G5" s="302"/>
      <c r="H5" s="302"/>
      <c r="I5" s="302"/>
      <c r="J5" s="302"/>
      <c r="K5" s="302"/>
    </row>
    <row r="6" spans="1:11" ht="15" x14ac:dyDescent="0.25">
      <c r="A6" s="300"/>
      <c r="B6" s="300"/>
      <c r="C6" s="300"/>
      <c r="D6" s="300"/>
      <c r="E6" s="300"/>
      <c r="F6" s="300"/>
      <c r="G6" s="300"/>
      <c r="H6" s="300"/>
      <c r="I6" s="300"/>
      <c r="J6" s="300"/>
      <c r="K6" s="300"/>
    </row>
    <row r="7" spans="1:11" ht="12.75" customHeight="1" x14ac:dyDescent="0.2">
      <c r="A7" s="35" t="s">
        <v>94</v>
      </c>
      <c r="B7" s="298" t="s">
        <v>34</v>
      </c>
      <c r="C7" s="298"/>
    </row>
    <row r="8" spans="1:11" ht="38.25" x14ac:dyDescent="0.2">
      <c r="A8" s="35" t="s">
        <v>94</v>
      </c>
      <c r="B8" s="41" t="s">
        <v>96</v>
      </c>
      <c r="C8" s="41" t="s">
        <v>97</v>
      </c>
    </row>
    <row r="9" spans="1:11" ht="25.5" x14ac:dyDescent="0.2">
      <c r="A9" s="35" t="s">
        <v>94</v>
      </c>
      <c r="B9" s="41" t="s">
        <v>30</v>
      </c>
      <c r="C9" s="41" t="s">
        <v>30</v>
      </c>
    </row>
    <row r="10" spans="1:11" x14ac:dyDescent="0.2">
      <c r="A10" s="36" t="s">
        <v>506</v>
      </c>
      <c r="B10" s="136">
        <v>2698.2</v>
      </c>
      <c r="C10" s="136">
        <v>36</v>
      </c>
      <c r="E10" s="137">
        <f t="shared" ref="E10:E18" si="0">(B10/B11-1)*100</f>
        <v>-2.348811117947236</v>
      </c>
      <c r="F10" s="137">
        <f t="shared" ref="F10:F18" si="1">(C10/C11-1)*100</f>
        <v>-2.7027027027026973</v>
      </c>
    </row>
    <row r="11" spans="1:11" x14ac:dyDescent="0.2">
      <c r="A11" s="36" t="s">
        <v>355</v>
      </c>
      <c r="B11" s="136">
        <v>2763.1</v>
      </c>
      <c r="C11" s="136">
        <v>37</v>
      </c>
      <c r="E11" s="137">
        <f t="shared" si="0"/>
        <v>2.0234095188863765</v>
      </c>
      <c r="F11" s="137">
        <f t="shared" si="1"/>
        <v>-7.9601990049751326</v>
      </c>
    </row>
    <row r="12" spans="1:11" x14ac:dyDescent="0.2">
      <c r="A12" s="36" t="s">
        <v>354</v>
      </c>
      <c r="B12" s="136">
        <v>2708.3</v>
      </c>
      <c r="C12" s="136">
        <v>40.200000000000003</v>
      </c>
      <c r="E12" s="137">
        <f t="shared" si="0"/>
        <v>2.3003701745108351</v>
      </c>
      <c r="F12" s="137">
        <f t="shared" si="1"/>
        <v>-2.1897810218978075</v>
      </c>
    </row>
    <row r="13" spans="1:11" x14ac:dyDescent="0.2">
      <c r="A13" s="36" t="s">
        <v>353</v>
      </c>
      <c r="B13" s="136">
        <v>2647.4</v>
      </c>
      <c r="C13" s="136">
        <v>41.1</v>
      </c>
      <c r="E13" s="137">
        <f t="shared" si="0"/>
        <v>4.9639203869637827</v>
      </c>
      <c r="F13" s="137">
        <f t="shared" si="1"/>
        <v>16.101694915254239</v>
      </c>
    </row>
    <row r="14" spans="1:11" x14ac:dyDescent="0.2">
      <c r="A14" s="36" t="s">
        <v>40</v>
      </c>
      <c r="B14" s="136">
        <v>2522.1999999999998</v>
      </c>
      <c r="C14" s="136">
        <v>35.4</v>
      </c>
      <c r="E14" s="137">
        <f t="shared" si="0"/>
        <v>1.607380252185453</v>
      </c>
      <c r="F14" s="137">
        <f t="shared" si="1"/>
        <v>-6.3492063492063489</v>
      </c>
    </row>
    <row r="15" spans="1:11" x14ac:dyDescent="0.2">
      <c r="A15" s="36" t="s">
        <v>39</v>
      </c>
      <c r="B15" s="136">
        <v>2482.3000000000002</v>
      </c>
      <c r="C15" s="136">
        <v>37.799999999999997</v>
      </c>
      <c r="E15" s="137">
        <f t="shared" si="0"/>
        <v>4.3027017941930312</v>
      </c>
      <c r="F15" s="137">
        <f t="shared" si="1"/>
        <v>18.495297805642629</v>
      </c>
    </row>
    <row r="16" spans="1:11" x14ac:dyDescent="0.2">
      <c r="A16" s="36" t="s">
        <v>352</v>
      </c>
      <c r="B16" s="136">
        <v>2379.9</v>
      </c>
      <c r="C16" s="136">
        <v>31.9</v>
      </c>
      <c r="E16" s="137">
        <f t="shared" si="0"/>
        <v>1.0358734875822506</v>
      </c>
      <c r="F16" s="137">
        <f t="shared" si="1"/>
        <v>20.377358490566031</v>
      </c>
    </row>
    <row r="17" spans="1:6" x14ac:dyDescent="0.2">
      <c r="A17" s="36" t="s">
        <v>351</v>
      </c>
      <c r="B17" s="136">
        <v>2355.5</v>
      </c>
      <c r="C17" s="136">
        <v>26.5</v>
      </c>
      <c r="E17" s="137">
        <f t="shared" si="0"/>
        <v>-5.161653983975512</v>
      </c>
      <c r="F17" s="137">
        <f t="shared" si="1"/>
        <v>-21.364985163204754</v>
      </c>
    </row>
    <row r="18" spans="1:6" x14ac:dyDescent="0.2">
      <c r="A18" s="36" t="s">
        <v>350</v>
      </c>
      <c r="B18" s="136">
        <v>2483.6999999999998</v>
      </c>
      <c r="C18" s="136">
        <v>33.700000000000003</v>
      </c>
      <c r="E18" s="137">
        <f t="shared" si="0"/>
        <v>-4.6454486121242367</v>
      </c>
      <c r="F18" s="137">
        <f t="shared" si="1"/>
        <v>-4.5325779036827001</v>
      </c>
    </row>
    <row r="19" spans="1:6" x14ac:dyDescent="0.2">
      <c r="A19" s="36" t="s">
        <v>349</v>
      </c>
      <c r="B19" s="136">
        <v>2604.6999999999998</v>
      </c>
      <c r="C19" s="136">
        <v>35.299999999999997</v>
      </c>
      <c r="E19" t="e">
        <f>B19/B20-1</f>
        <v>#DIV/0!</v>
      </c>
      <c r="F19" t="e">
        <f>C19/C20-1</f>
        <v>#DIV/0!</v>
      </c>
    </row>
    <row r="20" spans="1:6" x14ac:dyDescent="0.2">
      <c r="A20" t="s">
        <v>606</v>
      </c>
    </row>
    <row r="22" spans="1:6" x14ac:dyDescent="0.2">
      <c r="A22" s="32" t="s">
        <v>41</v>
      </c>
    </row>
    <row r="24" spans="1:6" x14ac:dyDescent="0.2">
      <c r="A24" s="32" t="s">
        <v>106</v>
      </c>
    </row>
    <row r="25" spans="1:6" x14ac:dyDescent="0.2">
      <c r="A25" t="s">
        <v>107</v>
      </c>
    </row>
  </sheetData>
  <mergeCells count="7">
    <mergeCell ref="A6:K6"/>
    <mergeCell ref="B7:C7"/>
    <mergeCell ref="A1:K1"/>
    <mergeCell ref="A2:K2"/>
    <mergeCell ref="A3:K3"/>
    <mergeCell ref="A4:K4"/>
    <mergeCell ref="A5:K5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8"/>
    <pageSetUpPr fitToPage="1"/>
  </sheetPr>
  <dimension ref="A1:AMJ39"/>
  <sheetViews>
    <sheetView zoomScale="115" zoomScaleNormal="115" workbookViewId="0">
      <selection sqref="A1:G1"/>
    </sheetView>
  </sheetViews>
  <sheetFormatPr baseColWidth="10" defaultColWidth="11.42578125" defaultRowHeight="12.75" x14ac:dyDescent="0.2"/>
  <cols>
    <col min="1" max="1" width="65.28515625" style="20" customWidth="1"/>
    <col min="2" max="5" width="11.42578125" style="20"/>
    <col min="6" max="26" width="11.5703125" style="20" customWidth="1"/>
    <col min="27" max="1024" width="11.42578125" style="20"/>
  </cols>
  <sheetData>
    <row r="1" spans="1:9" ht="11.25" customHeight="1" x14ac:dyDescent="0.2">
      <c r="A1" s="325" t="s">
        <v>930</v>
      </c>
      <c r="B1" s="325"/>
      <c r="C1" s="325"/>
      <c r="D1" s="325"/>
      <c r="E1" s="325"/>
      <c r="H1" s="79"/>
    </row>
    <row r="2" spans="1:9" ht="45" x14ac:dyDescent="0.2">
      <c r="A2" s="244"/>
      <c r="B2" s="268" t="s">
        <v>419</v>
      </c>
      <c r="C2" s="268" t="s">
        <v>420</v>
      </c>
      <c r="D2" s="268" t="s">
        <v>421</v>
      </c>
      <c r="E2" s="268" t="s">
        <v>422</v>
      </c>
    </row>
    <row r="3" spans="1:9" x14ac:dyDescent="0.2">
      <c r="A3" s="258" t="s">
        <v>324</v>
      </c>
      <c r="B3" s="259">
        <f>[1]pcaxis!H12</f>
        <v>54.681337897164966</v>
      </c>
      <c r="C3" s="259">
        <f>[1]pcaxis!I12</f>
        <v>25.144318773718283</v>
      </c>
      <c r="D3" s="259">
        <v>622.70000000000005</v>
      </c>
      <c r="E3" s="259">
        <f>[1]pcaxis!K12</f>
        <v>45.983364234805826</v>
      </c>
      <c r="G3" s="227"/>
    </row>
    <row r="4" spans="1:9" x14ac:dyDescent="0.2">
      <c r="A4" s="260" t="s">
        <v>320</v>
      </c>
      <c r="B4" s="269">
        <f>[1]pcaxis!H13</f>
        <v>69.507305936073067</v>
      </c>
      <c r="C4" s="269">
        <f>[1]pcaxis!I13</f>
        <v>37.713698630136982</v>
      </c>
      <c r="D4" s="269">
        <v>465.9430855789052</v>
      </c>
      <c r="E4" s="262">
        <f>[1]pcaxis!K13</f>
        <v>54.258610835561448</v>
      </c>
      <c r="G4" s="227"/>
    </row>
    <row r="5" spans="1:9" x14ac:dyDescent="0.2">
      <c r="A5" s="260" t="s">
        <v>321</v>
      </c>
      <c r="B5" s="269">
        <f>[1]pcaxis!H17</f>
        <v>33.922118748227284</v>
      </c>
      <c r="C5" s="269">
        <f>[1]pcaxis!I17</f>
        <v>8.8187435000472725</v>
      </c>
      <c r="D5" s="269">
        <v>875.61188799031856</v>
      </c>
      <c r="E5" s="262">
        <f>[1]pcaxis!K17</f>
        <v>25.997030331450411</v>
      </c>
      <c r="G5" s="227"/>
    </row>
    <row r="6" spans="1:9" x14ac:dyDescent="0.2">
      <c r="A6" s="263" t="s">
        <v>542</v>
      </c>
      <c r="B6" s="270">
        <f>[1]pcaxis!H18</f>
        <v>33.193196019439945</v>
      </c>
      <c r="C6" s="270">
        <f>[1]pcaxis!I18</f>
        <v>10.205669983800046</v>
      </c>
      <c r="D6" s="270">
        <v>760.34656271023209</v>
      </c>
      <c r="E6" s="265">
        <f>[1]pcaxis!K18</f>
        <v>30.746270946078795</v>
      </c>
      <c r="F6" s="71"/>
      <c r="G6" s="227"/>
      <c r="H6" s="71"/>
      <c r="I6" s="71"/>
    </row>
    <row r="7" spans="1:9" x14ac:dyDescent="0.2">
      <c r="A7" s="263" t="s">
        <v>543</v>
      </c>
      <c r="B7" s="270">
        <f>[1]pcaxis!H19</f>
        <v>9.6744518589132511</v>
      </c>
      <c r="C7" s="270">
        <f>[1]pcaxis!I19</f>
        <v>-18.553956148713059</v>
      </c>
      <c r="D7" s="270">
        <v>3099.7511067786227</v>
      </c>
      <c r="E7" s="265">
        <f>[1]pcaxis!K19</f>
        <v>-191.78302212149578</v>
      </c>
      <c r="F7" s="71"/>
      <c r="G7" s="227"/>
      <c r="H7" s="71"/>
      <c r="I7" s="71"/>
    </row>
    <row r="8" spans="1:9" x14ac:dyDescent="0.2">
      <c r="A8" s="263" t="s">
        <v>544</v>
      </c>
      <c r="B8" s="270">
        <f>[1]pcaxis!H20</f>
        <v>28.696153846153848</v>
      </c>
      <c r="C8" s="270">
        <f>[1]pcaxis!I20</f>
        <v>7.0361888111888105</v>
      </c>
      <c r="D8" s="270">
        <v>899.21037671755198</v>
      </c>
      <c r="E8" s="265">
        <f>[1]pcaxis!K20</f>
        <v>24.519623253037</v>
      </c>
      <c r="F8" s="71"/>
      <c r="G8" s="227"/>
      <c r="H8" s="71"/>
      <c r="I8" s="71"/>
    </row>
    <row r="9" spans="1:9" x14ac:dyDescent="0.2">
      <c r="A9" s="263" t="s">
        <v>545</v>
      </c>
      <c r="B9" s="270">
        <f>[1]pcaxis!H21</f>
        <v>17.028855721393036</v>
      </c>
      <c r="C9" s="270">
        <f>[1]pcaxis!I21</f>
        <v>5.7527363184079601</v>
      </c>
      <c r="D9" s="270">
        <v>1332.0726794866598</v>
      </c>
      <c r="E9" s="265">
        <f>[1]pcaxis!K21</f>
        <v>33.782283510576136</v>
      </c>
      <c r="G9" s="227"/>
    </row>
    <row r="10" spans="1:9" x14ac:dyDescent="0.2">
      <c r="A10" s="263" t="s">
        <v>601</v>
      </c>
      <c r="B10" s="270">
        <f>[1]pcaxis!H22</f>
        <v>27.556362217017952</v>
      </c>
      <c r="C10" s="270">
        <f>[1]pcaxis!I22</f>
        <v>5.3298204527712727</v>
      </c>
      <c r="D10" s="270">
        <v>871.37591015696</v>
      </c>
      <c r="E10" s="265">
        <f>[1]pcaxis!K22</f>
        <v>19.341524148930446</v>
      </c>
      <c r="G10" s="227"/>
    </row>
    <row r="11" spans="1:9" x14ac:dyDescent="0.2">
      <c r="A11" s="263" t="s">
        <v>547</v>
      </c>
      <c r="B11" s="270">
        <f>[1]pcaxis!H23</f>
        <v>31.065658362989325</v>
      </c>
      <c r="C11" s="270">
        <f>[1]pcaxis!I23</f>
        <v>8.453113879003558</v>
      </c>
      <c r="D11" s="270">
        <v>963.76813548234634</v>
      </c>
      <c r="E11" s="265">
        <f>[1]pcaxis!K23</f>
        <v>27.210477177829066</v>
      </c>
      <c r="G11" s="227"/>
    </row>
    <row r="12" spans="1:9" x14ac:dyDescent="0.2">
      <c r="A12" s="263" t="s">
        <v>548</v>
      </c>
      <c r="B12" s="270">
        <f>[1]pcaxis!H24</f>
        <v>32.902721088435371</v>
      </c>
      <c r="C12" s="270">
        <f>[1]pcaxis!I24</f>
        <v>11.059183673469388</v>
      </c>
      <c r="D12" s="270">
        <v>891.75017213264368</v>
      </c>
      <c r="E12" s="265">
        <f>[1]pcaxis!K24</f>
        <v>33.611760084355033</v>
      </c>
      <c r="G12" s="227"/>
    </row>
    <row r="13" spans="1:9" x14ac:dyDescent="0.2">
      <c r="A13" s="263" t="s">
        <v>549</v>
      </c>
      <c r="B13" s="270">
        <f>[1]pcaxis!H25</f>
        <v>28.198350137488543</v>
      </c>
      <c r="C13" s="270">
        <f>[1]pcaxis!I25</f>
        <v>5.3058661778185146</v>
      </c>
      <c r="D13" s="270">
        <v>987.08180005489908</v>
      </c>
      <c r="E13" s="265">
        <f>[1]pcaxis!K25</f>
        <v>18.81622914797623</v>
      </c>
      <c r="G13" s="227"/>
    </row>
    <row r="14" spans="1:9" x14ac:dyDescent="0.2">
      <c r="A14" s="263" t="s">
        <v>550</v>
      </c>
      <c r="B14" s="270">
        <f>[1]pcaxis!H26</f>
        <v>42.852380952380955</v>
      </c>
      <c r="C14" s="270">
        <f>[1]pcaxis!I26</f>
        <v>14.195238095238095</v>
      </c>
      <c r="D14" s="270">
        <v>733.8151161777165</v>
      </c>
      <c r="E14" s="265">
        <f>[1]pcaxis!K26</f>
        <v>33.125902878097563</v>
      </c>
      <c r="G14" s="227"/>
    </row>
    <row r="15" spans="1:9" x14ac:dyDescent="0.2">
      <c r="A15" s="263" t="s">
        <v>551</v>
      </c>
      <c r="B15" s="270">
        <f>[1]pcaxis!H27</f>
        <v>54.803529411764707</v>
      </c>
      <c r="C15" s="270">
        <f>[1]pcaxis!I27</f>
        <v>21.47529411764706</v>
      </c>
      <c r="D15" s="270">
        <v>628.19641949904064</v>
      </c>
      <c r="E15" s="265">
        <f>[1]pcaxis!K27</f>
        <v>39.185969130369443</v>
      </c>
      <c r="G15" s="227"/>
    </row>
    <row r="16" spans="1:9" x14ac:dyDescent="0.2">
      <c r="A16" s="263" t="s">
        <v>552</v>
      </c>
      <c r="B16" s="270">
        <f>[1]pcaxis!H28</f>
        <v>30.986718750000001</v>
      </c>
      <c r="C16" s="270">
        <f>[1]pcaxis!I28</f>
        <v>7.125</v>
      </c>
      <c r="D16" s="270">
        <v>868.61236814470863</v>
      </c>
      <c r="E16" s="265">
        <f>[1]pcaxis!K28</f>
        <v>22.993722108766356</v>
      </c>
      <c r="G16" s="227"/>
    </row>
    <row r="17" spans="1:7" x14ac:dyDescent="0.2">
      <c r="A17" s="263" t="s">
        <v>553</v>
      </c>
      <c r="B17" s="270">
        <f>[1]pcaxis!H29</f>
        <v>53.773232724384435</v>
      </c>
      <c r="C17" s="270">
        <f>[1]pcaxis!I29</f>
        <v>20.62922954725973</v>
      </c>
      <c r="D17" s="270">
        <v>630.67986379514252</v>
      </c>
      <c r="E17" s="265">
        <f>[1]pcaxis!K29</f>
        <v>38.363379886411472</v>
      </c>
      <c r="G17" s="227"/>
    </row>
    <row r="18" spans="1:7" x14ac:dyDescent="0.2">
      <c r="A18" s="263" t="s">
        <v>554</v>
      </c>
      <c r="B18" s="270">
        <f>[1]pcaxis!H30</f>
        <v>23.203703703703702</v>
      </c>
      <c r="C18" s="270">
        <f>[1]pcaxis!I30</f>
        <v>4.7555555555555555</v>
      </c>
      <c r="D18" s="270">
        <v>961.4452586519626</v>
      </c>
      <c r="E18" s="265">
        <f>[1]pcaxis!K30</f>
        <v>20.494812450119714</v>
      </c>
      <c r="G18" s="227"/>
    </row>
    <row r="19" spans="1:7" x14ac:dyDescent="0.2">
      <c r="A19" s="263" t="s">
        <v>555</v>
      </c>
      <c r="B19" s="270">
        <f>[1]pcaxis!H31</f>
        <v>33.539974538510506</v>
      </c>
      <c r="C19" s="270">
        <f>[1]pcaxis!I31</f>
        <v>9.2457352005092286</v>
      </c>
      <c r="D19" s="270">
        <v>886.33347962289406</v>
      </c>
      <c r="E19" s="265">
        <f>[1]pcaxis!K31</f>
        <v>27.566315501800105</v>
      </c>
      <c r="G19" s="227"/>
    </row>
    <row r="20" spans="1:7" x14ac:dyDescent="0.2">
      <c r="A20" s="263" t="s">
        <v>556</v>
      </c>
      <c r="B20" s="270">
        <f>[1]pcaxis!H32</f>
        <v>56.316483516483515</v>
      </c>
      <c r="C20" s="270">
        <f>[1]pcaxis!I32</f>
        <v>19.126373626373628</v>
      </c>
      <c r="D20" s="270">
        <v>712.33584725257572</v>
      </c>
      <c r="E20" s="265">
        <f>[1]pcaxis!K32</f>
        <v>33.962300967842644</v>
      </c>
      <c r="G20" s="227"/>
    </row>
    <row r="21" spans="1:7" x14ac:dyDescent="0.2">
      <c r="A21" s="263" t="s">
        <v>557</v>
      </c>
      <c r="B21" s="270">
        <f>[1]pcaxis!H33</f>
        <v>39.857894736842105</v>
      </c>
      <c r="C21" s="270">
        <f>[1]pcaxis!I33</f>
        <v>6.852631578947368</v>
      </c>
      <c r="D21" s="270">
        <v>1047.0531273383513</v>
      </c>
      <c r="E21" s="265">
        <f>[1]pcaxis!K33</f>
        <v>17.192658127558431</v>
      </c>
      <c r="G21" s="227"/>
    </row>
    <row r="22" spans="1:7" x14ac:dyDescent="0.2">
      <c r="A22" s="263" t="s">
        <v>558</v>
      </c>
      <c r="B22" s="270">
        <f>[1]pcaxis!H34</f>
        <v>59.881818181818183</v>
      </c>
      <c r="C22" s="270">
        <f>[1]pcaxis!I34</f>
        <v>19.285858585858584</v>
      </c>
      <c r="D22" s="270">
        <v>726.35784510142105</v>
      </c>
      <c r="E22" s="265">
        <f>[1]pcaxis!K34</f>
        <v>32.206534757012975</v>
      </c>
      <c r="G22" s="227"/>
    </row>
    <row r="23" spans="1:7" x14ac:dyDescent="0.2">
      <c r="A23" s="263" t="s">
        <v>559</v>
      </c>
      <c r="B23" s="270">
        <f>[1]pcaxis!H35</f>
        <v>40.336111111111109</v>
      </c>
      <c r="C23" s="270">
        <f>[1]pcaxis!I35</f>
        <v>11.774999999999999</v>
      </c>
      <c r="D23" s="270">
        <v>733.79782803316346</v>
      </c>
      <c r="E23" s="265">
        <f>[1]pcaxis!K35</f>
        <v>29.1922043936368</v>
      </c>
      <c r="G23" s="227"/>
    </row>
    <row r="24" spans="1:7" x14ac:dyDescent="0.2">
      <c r="A24" s="263" t="s">
        <v>560</v>
      </c>
      <c r="B24" s="270">
        <f>[1]pcaxis!H36</f>
        <v>37.950917431192657</v>
      </c>
      <c r="C24" s="270">
        <f>[1]pcaxis!I36</f>
        <v>11.674770642201834</v>
      </c>
      <c r="D24" s="270">
        <v>825.56772674558044</v>
      </c>
      <c r="E24" s="265">
        <f>[1]pcaxis!K36</f>
        <v>30.762815321576642</v>
      </c>
      <c r="G24" s="227"/>
    </row>
    <row r="25" spans="1:7" x14ac:dyDescent="0.2">
      <c r="A25" s="263" t="s">
        <v>561</v>
      </c>
      <c r="B25" s="270">
        <f>[1]pcaxis!H37</f>
        <v>29.870750237416907</v>
      </c>
      <c r="C25" s="270">
        <f>[1]pcaxis!I37</f>
        <v>8.0285849952516628</v>
      </c>
      <c r="D25" s="270">
        <v>969.93523887260596</v>
      </c>
      <c r="E25" s="265">
        <f>[1]pcaxis!K37</f>
        <v>26.877748069396802</v>
      </c>
      <c r="G25" s="227"/>
    </row>
    <row r="26" spans="1:7" x14ac:dyDescent="0.2">
      <c r="A26" s="263" t="s">
        <v>562</v>
      </c>
      <c r="B26" s="270">
        <f>[1]pcaxis!H38</f>
        <v>29.221751412429377</v>
      </c>
      <c r="C26" s="270">
        <f>[1]pcaxis!I38</f>
        <v>7.8750470809792841</v>
      </c>
      <c r="D26" s="270">
        <v>944.92289941597232</v>
      </c>
      <c r="E26" s="265">
        <f>[1]pcaxis!K38</f>
        <v>26.949264504487086</v>
      </c>
      <c r="G26" s="227"/>
    </row>
    <row r="27" spans="1:7" x14ac:dyDescent="0.2">
      <c r="A27" s="263" t="s">
        <v>563</v>
      </c>
      <c r="B27" s="270">
        <f>[1]pcaxis!H39</f>
        <v>40.865618279569894</v>
      </c>
      <c r="C27" s="270">
        <f>[1]pcaxis!I39</f>
        <v>12.105026881720429</v>
      </c>
      <c r="D27" s="270">
        <v>910.7895743768895</v>
      </c>
      <c r="E27" s="265">
        <f>[1]pcaxis!K39</f>
        <v>29.621543466949436</v>
      </c>
      <c r="G27" s="227">
        <f>MIN(D6:D27)</f>
        <v>628.19641949904064</v>
      </c>
    </row>
    <row r="28" spans="1:7" x14ac:dyDescent="0.2">
      <c r="A28" s="260" t="s">
        <v>322</v>
      </c>
      <c r="B28" s="269">
        <f>[1]pcaxis!H40</f>
        <v>509.21484464902187</v>
      </c>
      <c r="C28" s="269">
        <f>[1]pcaxis!I40</f>
        <v>378.59815880322208</v>
      </c>
      <c r="D28" s="269">
        <v>167.3448403578634</v>
      </c>
      <c r="E28" s="262">
        <f>[1]pcaxis!K40</f>
        <v>74.349395502044374</v>
      </c>
      <c r="G28" s="227"/>
    </row>
    <row r="29" spans="1:7" x14ac:dyDescent="0.2">
      <c r="A29" s="263" t="s">
        <v>564</v>
      </c>
      <c r="B29" s="270">
        <f>[1]pcaxis!H41</f>
        <v>509.21484464902187</v>
      </c>
      <c r="C29" s="270">
        <f>[1]pcaxis!I41</f>
        <v>378.59815880322208</v>
      </c>
      <c r="D29" s="270">
        <v>167.3448403578634</v>
      </c>
      <c r="E29" s="265">
        <f>[1]pcaxis!K41</f>
        <v>74.349395502044374</v>
      </c>
      <c r="G29" s="227"/>
    </row>
    <row r="30" spans="1:7" x14ac:dyDescent="0.2">
      <c r="A30" s="260" t="s">
        <v>323</v>
      </c>
      <c r="B30" s="269">
        <f>[1]pcaxis!H42</f>
        <v>63.221150362318838</v>
      </c>
      <c r="C30" s="269">
        <f>[1]pcaxis!I42</f>
        <v>32.553668478260867</v>
      </c>
      <c r="D30" s="269">
        <v>672.20607074574832</v>
      </c>
      <c r="E30" s="262">
        <f>[1]pcaxis!K42</f>
        <v>51.491737008416663</v>
      </c>
      <c r="G30" s="227"/>
    </row>
    <row r="31" spans="1:7" x14ac:dyDescent="0.2">
      <c r="A31" s="263" t="s">
        <v>565</v>
      </c>
      <c r="B31" s="270">
        <f>[1]pcaxis!H43</f>
        <v>63.105873821609862</v>
      </c>
      <c r="C31" s="270">
        <f>[1]pcaxis!I43</f>
        <v>42.005511240029008</v>
      </c>
      <c r="D31" s="270">
        <v>728.56841288750093</v>
      </c>
      <c r="E31" s="265">
        <f>[1]pcaxis!K43</f>
        <v>66.563552164370336</v>
      </c>
      <c r="G31" s="227"/>
    </row>
    <row r="32" spans="1:7" x14ac:dyDescent="0.2">
      <c r="A32" s="263" t="s">
        <v>566</v>
      </c>
      <c r="B32" s="270">
        <f>[1]pcaxis!H44</f>
        <v>39.567467248908301</v>
      </c>
      <c r="C32" s="270">
        <f>[1]pcaxis!I44</f>
        <v>7.5058951965065495</v>
      </c>
      <c r="D32" s="270">
        <v>1119.1753034817707</v>
      </c>
      <c r="E32" s="265">
        <f>[1]pcaxis!K44</f>
        <v>18.969865190736069</v>
      </c>
      <c r="G32" s="227"/>
    </row>
    <row r="33" spans="1:7" x14ac:dyDescent="0.2">
      <c r="A33" s="263" t="s">
        <v>567</v>
      </c>
      <c r="B33" s="270">
        <f>[1]pcaxis!H45</f>
        <v>67.527399922269723</v>
      </c>
      <c r="C33" s="270">
        <f>[1]pcaxis!I45</f>
        <v>31.909094442285273</v>
      </c>
      <c r="D33" s="270">
        <v>597.79484317488357</v>
      </c>
      <c r="E33" s="265">
        <f>[1]pcaxis!K45</f>
        <v>47.253551120012894</v>
      </c>
      <c r="G33" s="227"/>
    </row>
    <row r="34" spans="1:7" x14ac:dyDescent="0.2">
      <c r="A34" s="263" t="s">
        <v>599</v>
      </c>
      <c r="B34" s="270">
        <f>[1]pcaxis!H46</f>
        <v>48.6</v>
      </c>
      <c r="C34" s="270">
        <f>[1]pcaxis!I46</f>
        <v>48.6</v>
      </c>
      <c r="D34" s="270">
        <v>0</v>
      </c>
      <c r="E34" s="265">
        <f>[1]pcaxis!K46</f>
        <v>100</v>
      </c>
      <c r="G34" s="227">
        <f t="shared" ref="G34" si="0">D34*10</f>
        <v>0</v>
      </c>
    </row>
    <row r="35" spans="1:7" x14ac:dyDescent="0.2">
      <c r="A35" s="306" t="s">
        <v>1024</v>
      </c>
      <c r="B35" s="306"/>
      <c r="C35" s="306"/>
      <c r="D35" s="306"/>
      <c r="E35" s="306"/>
    </row>
    <row r="36" spans="1:7" x14ac:dyDescent="0.2">
      <c r="A36" s="307"/>
      <c r="B36" s="307"/>
      <c r="C36" s="307"/>
      <c r="D36" s="307"/>
      <c r="E36" s="307"/>
    </row>
    <row r="37" spans="1:7" hidden="1" x14ac:dyDescent="0.2"/>
    <row r="38" spans="1:7" hidden="1" x14ac:dyDescent="0.2">
      <c r="A38" s="43" t="s">
        <v>924</v>
      </c>
    </row>
    <row r="39" spans="1:7" hidden="1" x14ac:dyDescent="0.2">
      <c r="A39" s="43" t="s">
        <v>925</v>
      </c>
    </row>
  </sheetData>
  <mergeCells count="2">
    <mergeCell ref="A1:E1"/>
    <mergeCell ref="A35:E36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8"/>
    <pageSetUpPr fitToPage="1"/>
  </sheetPr>
  <dimension ref="A1:AMJ31"/>
  <sheetViews>
    <sheetView zoomScale="115" zoomScaleNormal="115" workbookViewId="0">
      <selection sqref="A1:G1"/>
    </sheetView>
  </sheetViews>
  <sheetFormatPr baseColWidth="10" defaultColWidth="11.42578125" defaultRowHeight="12.75" x14ac:dyDescent="0.2"/>
  <cols>
    <col min="1" max="1" width="34.85546875" style="20" customWidth="1"/>
    <col min="2" max="2" width="10" style="20" customWidth="1"/>
    <col min="3" max="3" width="9.7109375" style="20" customWidth="1"/>
    <col min="4" max="4" width="9.28515625" style="20" customWidth="1"/>
    <col min="5" max="5" width="10.5703125" style="20" customWidth="1"/>
    <col min="6" max="6" width="9.7109375" style="20" customWidth="1"/>
    <col min="7" max="7" width="6.42578125" style="20" customWidth="1"/>
    <col min="8" max="8" width="9.42578125" style="20" customWidth="1"/>
    <col min="9" max="9" width="10.5703125" style="20" customWidth="1"/>
    <col min="10" max="10" width="5.85546875" style="20" customWidth="1"/>
    <col min="11" max="11" width="9.28515625" style="20" customWidth="1"/>
    <col min="12" max="12" width="8.85546875" style="20" customWidth="1"/>
    <col min="13" max="13" width="6.28515625" style="20" customWidth="1"/>
    <col min="14" max="14" width="9.28515625" style="20" customWidth="1"/>
    <col min="15" max="15" width="9.5703125" style="20" customWidth="1"/>
    <col min="16" max="16" width="6.7109375" style="20" customWidth="1"/>
    <col min="17" max="1024" width="11.42578125" style="20"/>
  </cols>
  <sheetData>
    <row r="1" spans="1:16" x14ac:dyDescent="0.2">
      <c r="A1" s="355" t="s">
        <v>959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</row>
    <row r="2" spans="1:16" x14ac:dyDescent="0.2">
      <c r="A2" s="358"/>
      <c r="B2" s="359" t="s">
        <v>87</v>
      </c>
      <c r="C2" s="359"/>
      <c r="D2" s="359"/>
      <c r="E2" s="359" t="s">
        <v>425</v>
      </c>
      <c r="F2" s="359"/>
      <c r="G2" s="359"/>
      <c r="H2" s="359" t="s">
        <v>426</v>
      </c>
      <c r="I2" s="359"/>
      <c r="J2" s="359"/>
      <c r="K2" s="359" t="s">
        <v>427</v>
      </c>
      <c r="L2" s="359"/>
      <c r="M2" s="359"/>
      <c r="N2" s="359" t="s">
        <v>428</v>
      </c>
      <c r="O2" s="359"/>
      <c r="P2" s="359"/>
    </row>
    <row r="3" spans="1:16" ht="22.5" x14ac:dyDescent="0.2">
      <c r="A3" s="358"/>
      <c r="B3" s="284">
        <v>2020</v>
      </c>
      <c r="C3" s="284">
        <v>2019</v>
      </c>
      <c r="D3" s="285" t="s">
        <v>926</v>
      </c>
      <c r="E3" s="284">
        <v>2020</v>
      </c>
      <c r="F3" s="284">
        <v>2019</v>
      </c>
      <c r="G3" s="285" t="s">
        <v>926</v>
      </c>
      <c r="H3" s="284">
        <v>2020</v>
      </c>
      <c r="I3" s="284">
        <v>2019</v>
      </c>
      <c r="J3" s="285" t="s">
        <v>926</v>
      </c>
      <c r="K3" s="284">
        <v>2020</v>
      </c>
      <c r="L3" s="284">
        <v>2019</v>
      </c>
      <c r="M3" s="285" t="s">
        <v>926</v>
      </c>
      <c r="N3" s="284">
        <v>2020</v>
      </c>
      <c r="O3" s="284">
        <v>2019</v>
      </c>
      <c r="P3" s="285" t="s">
        <v>926</v>
      </c>
    </row>
    <row r="4" spans="1:16" x14ac:dyDescent="0.2">
      <c r="A4" s="271" t="s">
        <v>33</v>
      </c>
      <c r="B4" s="272">
        <f>SUM(B5:B27)</f>
        <v>130506914.90000001</v>
      </c>
      <c r="C4" s="272">
        <f>SUM(C5:C27)</f>
        <v>150732134.19999999</v>
      </c>
      <c r="D4" s="273">
        <f>IFERROR((B4/C4-1)*100,"")</f>
        <v>-13.417987748494298</v>
      </c>
      <c r="E4" s="272">
        <f>SUM(E5:E27)</f>
        <v>97030577.100000009</v>
      </c>
      <c r="F4" s="272">
        <f>SUM(F5:F27)</f>
        <v>113131232.09999998</v>
      </c>
      <c r="G4" s="273">
        <f>IFERROR((E4/F4-1)*100,"")</f>
        <v>-14.231839166896131</v>
      </c>
      <c r="H4" s="272">
        <f>SUM(H5:H27)</f>
        <v>21600233.300000001</v>
      </c>
      <c r="I4" s="272">
        <f>SUM(I5:I27)</f>
        <v>23765633.400000002</v>
      </c>
      <c r="J4" s="273">
        <f>IFERROR((H4/I4-1)*100,"")</f>
        <v>-9.1114764902500038</v>
      </c>
      <c r="K4" s="272">
        <f>SUM(K5:K27)</f>
        <v>10892745.300000001</v>
      </c>
      <c r="L4" s="272">
        <f>SUM(L5:L27)</f>
        <v>12707475.100000001</v>
      </c>
      <c r="M4" s="273">
        <f>IFERROR((K4/L4-1)*100,"")</f>
        <v>-14.280805476455349</v>
      </c>
      <c r="N4" s="272">
        <f>SUM(N5:N27)</f>
        <v>983359.29999999993</v>
      </c>
      <c r="O4" s="272">
        <f>SUM(O5:O27)</f>
        <v>1127793.7000000002</v>
      </c>
      <c r="P4" s="273">
        <f>IFERROR((N4/O4-1)*100,"")</f>
        <v>-12.806810323554762</v>
      </c>
    </row>
    <row r="5" spans="1:16" x14ac:dyDescent="0.2">
      <c r="A5" s="244" t="s">
        <v>430</v>
      </c>
      <c r="B5" s="274">
        <v>102549.5</v>
      </c>
      <c r="C5" s="274">
        <v>88765.3</v>
      </c>
      <c r="D5" s="273">
        <f t="shared" ref="D5:D27" si="0">IFERROR((B5/C5-1)*100,"")</f>
        <v>15.528815877375512</v>
      </c>
      <c r="E5" s="274">
        <v>102549.5</v>
      </c>
      <c r="F5" s="274">
        <v>88765.3</v>
      </c>
      <c r="G5" s="273">
        <f t="shared" ref="G5:G27" si="1">IFERROR((E5/F5-1)*100,"")</f>
        <v>15.528815877375512</v>
      </c>
      <c r="H5" s="274">
        <v>0</v>
      </c>
      <c r="I5" s="274">
        <v>0</v>
      </c>
      <c r="J5" s="273" t="str">
        <f t="shared" ref="J5:J27" si="2">IFERROR((H5/I5-1)*100,"")</f>
        <v/>
      </c>
      <c r="K5" s="274">
        <v>0</v>
      </c>
      <c r="L5" s="274">
        <v>0</v>
      </c>
      <c r="M5" s="273" t="str">
        <f t="shared" ref="M5:M27" si="3">IFERROR((K5/L5-1)*100,"")</f>
        <v/>
      </c>
      <c r="N5" s="274">
        <v>0</v>
      </c>
      <c r="O5" s="274">
        <v>0</v>
      </c>
      <c r="P5" s="273" t="str">
        <f t="shared" ref="P5:P27" si="4">IFERROR((N5/O5-1)*100,"")</f>
        <v/>
      </c>
    </row>
    <row r="6" spans="1:16" x14ac:dyDescent="0.2">
      <c r="A6" s="244" t="s">
        <v>431</v>
      </c>
      <c r="B6" s="274">
        <v>21512.9</v>
      </c>
      <c r="C6" s="274">
        <v>24649.3</v>
      </c>
      <c r="D6" s="273">
        <f t="shared" si="0"/>
        <v>-12.724093584807672</v>
      </c>
      <c r="E6" s="274">
        <v>19991.8</v>
      </c>
      <c r="F6" s="274">
        <v>22064.799999999999</v>
      </c>
      <c r="G6" s="273">
        <f t="shared" si="1"/>
        <v>-9.3950545665494332</v>
      </c>
      <c r="H6" s="274">
        <v>0</v>
      </c>
      <c r="I6" s="274">
        <v>0</v>
      </c>
      <c r="J6" s="273" t="str">
        <f t="shared" si="2"/>
        <v/>
      </c>
      <c r="K6" s="274">
        <v>1521.1</v>
      </c>
      <c r="L6" s="274">
        <v>2584.4</v>
      </c>
      <c r="M6" s="273">
        <f t="shared" si="3"/>
        <v>-41.143011917659813</v>
      </c>
      <c r="N6" s="274">
        <v>0</v>
      </c>
      <c r="O6" s="274">
        <v>0</v>
      </c>
      <c r="P6" s="273" t="str">
        <f t="shared" si="4"/>
        <v/>
      </c>
    </row>
    <row r="7" spans="1:16" x14ac:dyDescent="0.2">
      <c r="A7" s="244" t="s">
        <v>432</v>
      </c>
      <c r="B7" s="274">
        <v>165765.4</v>
      </c>
      <c r="C7" s="274">
        <v>264513.2</v>
      </c>
      <c r="D7" s="273">
        <f t="shared" si="0"/>
        <v>-37.33189874834224</v>
      </c>
      <c r="E7" s="274">
        <v>165765.4</v>
      </c>
      <c r="F7" s="274">
        <v>264513.2</v>
      </c>
      <c r="G7" s="273">
        <f t="shared" si="1"/>
        <v>-37.33189874834224</v>
      </c>
      <c r="H7" s="274">
        <v>0</v>
      </c>
      <c r="I7" s="274">
        <v>0</v>
      </c>
      <c r="J7" s="273" t="str">
        <f t="shared" si="2"/>
        <v/>
      </c>
      <c r="K7" s="274">
        <v>0</v>
      </c>
      <c r="L7" s="274">
        <v>0</v>
      </c>
      <c r="M7" s="273" t="str">
        <f t="shared" si="3"/>
        <v/>
      </c>
      <c r="N7" s="274">
        <v>0</v>
      </c>
      <c r="O7" s="274">
        <v>0</v>
      </c>
      <c r="P7" s="273" t="str">
        <f t="shared" si="4"/>
        <v/>
      </c>
    </row>
    <row r="8" spans="1:16" x14ac:dyDescent="0.2">
      <c r="A8" s="244" t="s">
        <v>433</v>
      </c>
      <c r="B8" s="274">
        <v>2750.6</v>
      </c>
      <c r="C8" s="274">
        <v>2560.1</v>
      </c>
      <c r="D8" s="273">
        <f t="shared" si="0"/>
        <v>7.4411155814225971</v>
      </c>
      <c r="E8" s="274">
        <v>0</v>
      </c>
      <c r="F8" s="274">
        <v>0</v>
      </c>
      <c r="G8" s="273" t="str">
        <f t="shared" si="1"/>
        <v/>
      </c>
      <c r="H8" s="274">
        <v>0</v>
      </c>
      <c r="I8" s="274">
        <v>0</v>
      </c>
      <c r="J8" s="273" t="str">
        <f t="shared" si="2"/>
        <v/>
      </c>
      <c r="K8" s="274">
        <v>2750.6</v>
      </c>
      <c r="L8" s="274">
        <v>2560.1</v>
      </c>
      <c r="M8" s="273">
        <f t="shared" si="3"/>
        <v>7.4411155814225971</v>
      </c>
      <c r="N8" s="274">
        <v>0</v>
      </c>
      <c r="O8" s="274">
        <v>0</v>
      </c>
      <c r="P8" s="273" t="str">
        <f t="shared" si="4"/>
        <v/>
      </c>
    </row>
    <row r="9" spans="1:16" x14ac:dyDescent="0.2">
      <c r="A9" s="244" t="s">
        <v>434</v>
      </c>
      <c r="B9" s="274">
        <v>45517.1</v>
      </c>
      <c r="C9" s="274">
        <v>508.1</v>
      </c>
      <c r="D9" s="273">
        <f t="shared" si="0"/>
        <v>8858.2956111001768</v>
      </c>
      <c r="E9" s="274">
        <v>45517.1</v>
      </c>
      <c r="F9" s="274">
        <v>508.1</v>
      </c>
      <c r="G9" s="273">
        <f t="shared" si="1"/>
        <v>8858.2956111001768</v>
      </c>
      <c r="H9" s="274">
        <v>0</v>
      </c>
      <c r="I9" s="274">
        <v>0</v>
      </c>
      <c r="J9" s="273" t="str">
        <f t="shared" si="2"/>
        <v/>
      </c>
      <c r="K9" s="274">
        <v>0</v>
      </c>
      <c r="L9" s="274">
        <v>0</v>
      </c>
      <c r="M9" s="273" t="str">
        <f t="shared" si="3"/>
        <v/>
      </c>
      <c r="N9" s="274">
        <v>0</v>
      </c>
      <c r="O9" s="274">
        <v>0</v>
      </c>
      <c r="P9" s="273" t="str">
        <f t="shared" si="4"/>
        <v/>
      </c>
    </row>
    <row r="10" spans="1:16" x14ac:dyDescent="0.2">
      <c r="A10" s="244" t="s">
        <v>435</v>
      </c>
      <c r="B10" s="274">
        <v>3031897.7</v>
      </c>
      <c r="C10" s="274">
        <v>2778671.5</v>
      </c>
      <c r="D10" s="273">
        <f t="shared" si="0"/>
        <v>9.1132111154557105</v>
      </c>
      <c r="E10" s="274">
        <v>2636546.1</v>
      </c>
      <c r="F10" s="274">
        <v>2382588.7000000002</v>
      </c>
      <c r="G10" s="273">
        <f t="shared" si="1"/>
        <v>10.658885438346942</v>
      </c>
      <c r="H10" s="274">
        <v>175568.4</v>
      </c>
      <c r="I10" s="274">
        <v>163472</v>
      </c>
      <c r="J10" s="273">
        <f t="shared" si="2"/>
        <v>7.3996770089067132</v>
      </c>
      <c r="K10" s="274">
        <v>202974.2</v>
      </c>
      <c r="L10" s="274">
        <v>197143.8</v>
      </c>
      <c r="M10" s="273">
        <f t="shared" si="3"/>
        <v>2.9574351311073555</v>
      </c>
      <c r="N10" s="274">
        <v>16809</v>
      </c>
      <c r="O10" s="274">
        <v>35467</v>
      </c>
      <c r="P10" s="273">
        <f t="shared" si="4"/>
        <v>-52.606648433755318</v>
      </c>
    </row>
    <row r="11" spans="1:16" x14ac:dyDescent="0.2">
      <c r="A11" s="244" t="s">
        <v>436</v>
      </c>
      <c r="B11" s="275">
        <v>367808.4</v>
      </c>
      <c r="C11" s="274">
        <v>286001.2</v>
      </c>
      <c r="D11" s="273">
        <f t="shared" si="0"/>
        <v>28.603796067988529</v>
      </c>
      <c r="E11" s="275">
        <v>341089.9</v>
      </c>
      <c r="F11" s="274">
        <v>256538</v>
      </c>
      <c r="G11" s="273">
        <f t="shared" si="1"/>
        <v>32.958820915419949</v>
      </c>
      <c r="H11" s="275">
        <v>26493.5</v>
      </c>
      <c r="I11" s="274">
        <v>28911.200000000001</v>
      </c>
      <c r="J11" s="273">
        <f t="shared" si="2"/>
        <v>-8.3625031129804341</v>
      </c>
      <c r="K11" s="275">
        <v>225</v>
      </c>
      <c r="L11" s="274">
        <v>552</v>
      </c>
      <c r="M11" s="273">
        <f t="shared" si="3"/>
        <v>-59.239130434782616</v>
      </c>
      <c r="N11" s="275">
        <v>0</v>
      </c>
      <c r="O11" s="274">
        <v>0</v>
      </c>
      <c r="P11" s="273" t="str">
        <f t="shared" si="4"/>
        <v/>
      </c>
    </row>
    <row r="12" spans="1:16" x14ac:dyDescent="0.2">
      <c r="A12" s="244" t="s">
        <v>437</v>
      </c>
      <c r="B12" s="274">
        <v>7077088.2000000002</v>
      </c>
      <c r="C12" s="274">
        <v>7355323.2000000002</v>
      </c>
      <c r="D12" s="273">
        <f t="shared" si="0"/>
        <v>-3.7827705518093335</v>
      </c>
      <c r="E12" s="274">
        <v>5538036.9000000004</v>
      </c>
      <c r="F12" s="274">
        <v>5628955.7999999998</v>
      </c>
      <c r="G12" s="273">
        <f t="shared" si="1"/>
        <v>-1.615200105142045</v>
      </c>
      <c r="H12" s="274">
        <v>848491.5</v>
      </c>
      <c r="I12" s="274">
        <v>1009467.7</v>
      </c>
      <c r="J12" s="273">
        <f t="shared" si="2"/>
        <v>-15.946641977747278</v>
      </c>
      <c r="K12" s="274">
        <v>681089</v>
      </c>
      <c r="L12" s="274">
        <v>706384.2</v>
      </c>
      <c r="M12" s="273">
        <f t="shared" si="3"/>
        <v>-3.5809407968071749</v>
      </c>
      <c r="N12" s="274">
        <v>9470.7999999999993</v>
      </c>
      <c r="O12" s="274">
        <v>10515.5</v>
      </c>
      <c r="P12" s="273">
        <f t="shared" si="4"/>
        <v>-9.934858066663498</v>
      </c>
    </row>
    <row r="13" spans="1:16" x14ac:dyDescent="0.2">
      <c r="A13" s="244" t="s">
        <v>438</v>
      </c>
      <c r="B13" s="274">
        <v>5960873.7000000002</v>
      </c>
      <c r="C13" s="274">
        <v>7272996.7000000002</v>
      </c>
      <c r="D13" s="273">
        <f t="shared" si="0"/>
        <v>-18.041022897755475</v>
      </c>
      <c r="E13" s="274">
        <v>4547627.2</v>
      </c>
      <c r="F13" s="274">
        <v>5611057.7999999998</v>
      </c>
      <c r="G13" s="273">
        <f t="shared" si="1"/>
        <v>-18.95240858149776</v>
      </c>
      <c r="H13" s="274">
        <v>703292.6</v>
      </c>
      <c r="I13" s="274">
        <v>834952</v>
      </c>
      <c r="J13" s="273">
        <f t="shared" si="2"/>
        <v>-15.768499267023738</v>
      </c>
      <c r="K13" s="274">
        <v>700587.2</v>
      </c>
      <c r="L13" s="274">
        <v>816732.4</v>
      </c>
      <c r="M13" s="273">
        <f t="shared" si="3"/>
        <v>-14.220716601912709</v>
      </c>
      <c r="N13" s="274">
        <v>9366.7000000000007</v>
      </c>
      <c r="O13" s="274">
        <v>10254.5</v>
      </c>
      <c r="P13" s="273">
        <f t="shared" si="4"/>
        <v>-8.6576624896386853</v>
      </c>
    </row>
    <row r="14" spans="1:16" x14ac:dyDescent="0.2">
      <c r="A14" s="244" t="s">
        <v>439</v>
      </c>
      <c r="B14" s="274">
        <v>34503.699999999997</v>
      </c>
      <c r="C14" s="274">
        <v>37262.6</v>
      </c>
      <c r="D14" s="273">
        <f t="shared" si="0"/>
        <v>-7.4039385335430197</v>
      </c>
      <c r="E14" s="274">
        <v>34503.699999999997</v>
      </c>
      <c r="F14" s="274">
        <v>37262.6</v>
      </c>
      <c r="G14" s="273">
        <f t="shared" si="1"/>
        <v>-7.4039385335430197</v>
      </c>
      <c r="H14" s="274">
        <v>0</v>
      </c>
      <c r="I14" s="274">
        <v>0</v>
      </c>
      <c r="J14" s="273" t="str">
        <f t="shared" si="2"/>
        <v/>
      </c>
      <c r="K14" s="274">
        <v>0</v>
      </c>
      <c r="L14" s="274">
        <v>0</v>
      </c>
      <c r="M14" s="273" t="str">
        <f t="shared" si="3"/>
        <v/>
      </c>
      <c r="N14" s="274">
        <v>0</v>
      </c>
      <c r="O14" s="274">
        <v>0</v>
      </c>
      <c r="P14" s="273" t="str">
        <f t="shared" si="4"/>
        <v/>
      </c>
    </row>
    <row r="15" spans="1:16" x14ac:dyDescent="0.2">
      <c r="A15" s="244" t="s">
        <v>440</v>
      </c>
      <c r="B15" s="274">
        <v>2136015</v>
      </c>
      <c r="C15" s="274">
        <v>2424998.4</v>
      </c>
      <c r="D15" s="273">
        <f t="shared" si="0"/>
        <v>-11.916849099776726</v>
      </c>
      <c r="E15" s="274">
        <v>2016459.9</v>
      </c>
      <c r="F15" s="274">
        <v>2282702</v>
      </c>
      <c r="G15" s="273">
        <f t="shared" si="1"/>
        <v>-11.663462861118102</v>
      </c>
      <c r="H15" s="274">
        <v>43651.4</v>
      </c>
      <c r="I15" s="274">
        <v>49037.7</v>
      </c>
      <c r="J15" s="273">
        <f t="shared" si="2"/>
        <v>-10.983998026008557</v>
      </c>
      <c r="K15" s="274">
        <v>75903.8</v>
      </c>
      <c r="L15" s="274">
        <v>93258.7</v>
      </c>
      <c r="M15" s="273">
        <f t="shared" si="3"/>
        <v>-18.609416601346574</v>
      </c>
      <c r="N15" s="274">
        <v>0</v>
      </c>
      <c r="O15" s="274">
        <v>0</v>
      </c>
      <c r="P15" s="273" t="str">
        <f t="shared" si="4"/>
        <v/>
      </c>
    </row>
    <row r="16" spans="1:16" x14ac:dyDescent="0.2">
      <c r="A16" s="244" t="s">
        <v>441</v>
      </c>
      <c r="B16" s="274">
        <v>2216439.2000000002</v>
      </c>
      <c r="C16" s="274">
        <v>2786829.8</v>
      </c>
      <c r="D16" s="273">
        <f t="shared" si="0"/>
        <v>-20.467364027756542</v>
      </c>
      <c r="E16" s="274">
        <v>1851020</v>
      </c>
      <c r="F16" s="274">
        <v>2415717.4</v>
      </c>
      <c r="G16" s="273">
        <f t="shared" si="1"/>
        <v>-23.375971046944478</v>
      </c>
      <c r="H16" s="274">
        <v>105571.8</v>
      </c>
      <c r="I16" s="274">
        <v>98113.600000000006</v>
      </c>
      <c r="J16" s="273">
        <f t="shared" si="2"/>
        <v>7.6015965166908561</v>
      </c>
      <c r="K16" s="274">
        <v>254037</v>
      </c>
      <c r="L16" s="274">
        <v>267596</v>
      </c>
      <c r="M16" s="273">
        <f t="shared" si="3"/>
        <v>-5.0669666213246867</v>
      </c>
      <c r="N16" s="274">
        <v>5810.4</v>
      </c>
      <c r="O16" s="274">
        <v>5402.8</v>
      </c>
      <c r="P16" s="273">
        <f t="shared" si="4"/>
        <v>7.5442363219071495</v>
      </c>
    </row>
    <row r="17" spans="1:1024" x14ac:dyDescent="0.2">
      <c r="A17" s="244" t="s">
        <v>442</v>
      </c>
      <c r="B17" s="274">
        <v>9359261.1999999993</v>
      </c>
      <c r="C17" s="274">
        <v>10166569.5</v>
      </c>
      <c r="D17" s="273">
        <f t="shared" si="0"/>
        <v>-7.9408132703956857</v>
      </c>
      <c r="E17" s="274">
        <v>7062830.5999999996</v>
      </c>
      <c r="F17" s="274">
        <v>7548022.5999999996</v>
      </c>
      <c r="G17" s="273">
        <f t="shared" si="1"/>
        <v>-6.4280676637083705</v>
      </c>
      <c r="H17" s="274">
        <v>637162.30000000005</v>
      </c>
      <c r="I17" s="274">
        <v>665798.80000000005</v>
      </c>
      <c r="J17" s="273">
        <f t="shared" si="2"/>
        <v>-4.301074138313254</v>
      </c>
      <c r="K17" s="274">
        <v>1217774.3</v>
      </c>
      <c r="L17" s="274">
        <v>1458359.6</v>
      </c>
      <c r="M17" s="273">
        <f t="shared" si="3"/>
        <v>-16.496980580098352</v>
      </c>
      <c r="N17" s="274">
        <v>441494</v>
      </c>
      <c r="O17" s="274">
        <v>494388.5</v>
      </c>
      <c r="P17" s="273">
        <f t="shared" si="4"/>
        <v>-10.698974591844268</v>
      </c>
    </row>
    <row r="18" spans="1:1024" x14ac:dyDescent="0.2">
      <c r="A18" s="244" t="s">
        <v>443</v>
      </c>
      <c r="B18" s="274">
        <v>3416339.7</v>
      </c>
      <c r="C18" s="274">
        <v>4359988</v>
      </c>
      <c r="D18" s="273">
        <f t="shared" si="0"/>
        <v>-21.643369201933581</v>
      </c>
      <c r="E18" s="274">
        <v>3209970.7</v>
      </c>
      <c r="F18" s="274">
        <v>4166399.4</v>
      </c>
      <c r="G18" s="273">
        <f t="shared" si="1"/>
        <v>-22.955761274351172</v>
      </c>
      <c r="H18" s="274">
        <v>92893.4</v>
      </c>
      <c r="I18" s="274">
        <v>109559.9</v>
      </c>
      <c r="J18" s="273">
        <f t="shared" si="2"/>
        <v>-15.212226371144922</v>
      </c>
      <c r="K18" s="274">
        <v>113475.7</v>
      </c>
      <c r="L18" s="274">
        <v>84028.7</v>
      </c>
      <c r="M18" s="273">
        <f t="shared" si="3"/>
        <v>35.043979021453374</v>
      </c>
      <c r="N18" s="274">
        <v>0</v>
      </c>
      <c r="O18" s="274">
        <v>0</v>
      </c>
      <c r="P18" s="273" t="str">
        <f t="shared" si="4"/>
        <v/>
      </c>
    </row>
    <row r="19" spans="1:1024" x14ac:dyDescent="0.2">
      <c r="A19" s="244" t="s">
        <v>444</v>
      </c>
      <c r="B19" s="274">
        <v>2283203.2000000002</v>
      </c>
      <c r="C19" s="274">
        <v>2364832.6</v>
      </c>
      <c r="D19" s="273">
        <f t="shared" si="0"/>
        <v>-3.4518045801635089</v>
      </c>
      <c r="E19" s="274">
        <v>1745044.4</v>
      </c>
      <c r="F19" s="274">
        <v>1703581.8</v>
      </c>
      <c r="G19" s="273">
        <f t="shared" si="1"/>
        <v>2.4338484949768757</v>
      </c>
      <c r="H19" s="274">
        <v>368457.3</v>
      </c>
      <c r="I19" s="274">
        <v>467097.2</v>
      </c>
      <c r="J19" s="273">
        <f t="shared" si="2"/>
        <v>-21.117638898284984</v>
      </c>
      <c r="K19" s="274">
        <v>139957</v>
      </c>
      <c r="L19" s="274">
        <v>166975.5</v>
      </c>
      <c r="M19" s="273">
        <f t="shared" si="3"/>
        <v>-16.181116391326867</v>
      </c>
      <c r="N19" s="274">
        <v>29744.6</v>
      </c>
      <c r="O19" s="274">
        <v>27178</v>
      </c>
      <c r="P19" s="273">
        <f t="shared" si="4"/>
        <v>9.4436676723820732</v>
      </c>
    </row>
    <row r="20" spans="1:1024" x14ac:dyDescent="0.2">
      <c r="A20" s="244" t="s">
        <v>445</v>
      </c>
      <c r="B20" s="274">
        <v>3864425.8</v>
      </c>
      <c r="C20" s="274">
        <v>4135292.6</v>
      </c>
      <c r="D20" s="273">
        <f t="shared" si="0"/>
        <v>-6.5501241677553885</v>
      </c>
      <c r="E20" s="274">
        <v>3583544.5</v>
      </c>
      <c r="F20" s="274">
        <v>3815388.3</v>
      </c>
      <c r="G20" s="273">
        <f t="shared" si="1"/>
        <v>-6.0765453414007631</v>
      </c>
      <c r="H20" s="274">
        <v>172309.4</v>
      </c>
      <c r="I20" s="274">
        <v>188407.7</v>
      </c>
      <c r="J20" s="273">
        <f t="shared" si="2"/>
        <v>-8.5443960092926208</v>
      </c>
      <c r="K20" s="274">
        <v>104817.1</v>
      </c>
      <c r="L20" s="274">
        <v>127544.7</v>
      </c>
      <c r="M20" s="273">
        <f t="shared" si="3"/>
        <v>-17.819321383013165</v>
      </c>
      <c r="N20" s="274">
        <v>3754.7</v>
      </c>
      <c r="O20" s="274">
        <v>3952</v>
      </c>
      <c r="P20" s="273">
        <f t="shared" si="4"/>
        <v>-4.992408906882595</v>
      </c>
    </row>
    <row r="21" spans="1:1024" x14ac:dyDescent="0.2">
      <c r="A21" s="244" t="s">
        <v>446</v>
      </c>
      <c r="B21" s="274">
        <v>11863641.699999999</v>
      </c>
      <c r="C21" s="274">
        <v>13470579.199999999</v>
      </c>
      <c r="D21" s="273">
        <f t="shared" si="0"/>
        <v>-11.929238350790438</v>
      </c>
      <c r="E21" s="274">
        <v>9353955.9000000004</v>
      </c>
      <c r="F21" s="274">
        <v>10691787.5</v>
      </c>
      <c r="G21" s="273">
        <f t="shared" si="1"/>
        <v>-12.51270285721634</v>
      </c>
      <c r="H21" s="274">
        <v>1078173.3999999999</v>
      </c>
      <c r="I21" s="274">
        <v>1208761.8</v>
      </c>
      <c r="J21" s="273">
        <f t="shared" si="2"/>
        <v>-10.803485020787395</v>
      </c>
      <c r="K21" s="274">
        <v>1300755.8999999999</v>
      </c>
      <c r="L21" s="274">
        <v>1433523.7</v>
      </c>
      <c r="M21" s="273">
        <f t="shared" si="3"/>
        <v>-9.2616396924585231</v>
      </c>
      <c r="N21" s="274">
        <v>130756.5</v>
      </c>
      <c r="O21" s="274">
        <v>136506.20000000001</v>
      </c>
      <c r="P21" s="273">
        <f t="shared" si="4"/>
        <v>-4.2120431159903493</v>
      </c>
    </row>
    <row r="22" spans="1:1024" x14ac:dyDescent="0.2">
      <c r="A22" s="244" t="s">
        <v>447</v>
      </c>
      <c r="B22" s="274">
        <v>58948541</v>
      </c>
      <c r="C22" s="274">
        <v>67139019.599999994</v>
      </c>
      <c r="D22" s="273">
        <f t="shared" si="0"/>
        <v>-12.199282397623801</v>
      </c>
      <c r="E22" s="274">
        <v>39819461</v>
      </c>
      <c r="F22" s="274">
        <v>46319467.799999997</v>
      </c>
      <c r="G22" s="273">
        <f t="shared" si="1"/>
        <v>-14.032991113080096</v>
      </c>
      <c r="H22" s="274">
        <v>13758665.199999999</v>
      </c>
      <c r="I22" s="274">
        <v>14271344.9</v>
      </c>
      <c r="J22" s="273">
        <f t="shared" si="2"/>
        <v>-3.5923713118306111</v>
      </c>
      <c r="K22" s="274">
        <v>5087650.8</v>
      </c>
      <c r="L22" s="274">
        <v>6194901.9000000004</v>
      </c>
      <c r="M22" s="273">
        <f t="shared" si="3"/>
        <v>-17.873585697943017</v>
      </c>
      <c r="N22" s="274">
        <v>282764</v>
      </c>
      <c r="O22" s="274">
        <v>353305.1</v>
      </c>
      <c r="P22" s="273">
        <f t="shared" si="4"/>
        <v>-19.966057665173807</v>
      </c>
    </row>
    <row r="23" spans="1:1024" x14ac:dyDescent="0.2">
      <c r="A23" s="244" t="s">
        <v>607</v>
      </c>
      <c r="B23" s="274">
        <v>6326904.7999999998</v>
      </c>
      <c r="C23" s="274">
        <v>8064352</v>
      </c>
      <c r="D23" s="273">
        <f t="shared" si="0"/>
        <v>-21.544783759439078</v>
      </c>
      <c r="E23" s="274">
        <v>4036489.5</v>
      </c>
      <c r="F23" s="274">
        <v>5136798.5</v>
      </c>
      <c r="G23" s="273">
        <f t="shared" si="1"/>
        <v>-21.420131624785355</v>
      </c>
      <c r="H23" s="274">
        <v>2043519.1</v>
      </c>
      <c r="I23" s="274">
        <v>2651454.6</v>
      </c>
      <c r="J23" s="273">
        <f t="shared" si="2"/>
        <v>-22.928376748370493</v>
      </c>
      <c r="K23" s="274">
        <v>210014.5</v>
      </c>
      <c r="L23" s="274">
        <v>234564.6</v>
      </c>
      <c r="M23" s="273">
        <f t="shared" si="3"/>
        <v>-10.466242561750583</v>
      </c>
      <c r="N23" s="274">
        <v>36881.699999999997</v>
      </c>
      <c r="O23" s="274">
        <v>41534.300000000003</v>
      </c>
      <c r="P23" s="273">
        <f t="shared" si="4"/>
        <v>-11.201825960712009</v>
      </c>
    </row>
    <row r="24" spans="1:1024" x14ac:dyDescent="0.2">
      <c r="A24" s="244" t="s">
        <v>608</v>
      </c>
      <c r="B24" s="274">
        <v>852375.2</v>
      </c>
      <c r="C24" s="274">
        <v>960133.1</v>
      </c>
      <c r="D24" s="273">
        <f t="shared" si="0"/>
        <v>-11.223225196589937</v>
      </c>
      <c r="E24" s="274">
        <v>732485</v>
      </c>
      <c r="F24" s="274">
        <v>828074.5</v>
      </c>
      <c r="G24" s="273">
        <f t="shared" si="1"/>
        <v>-11.543586959868946</v>
      </c>
      <c r="H24" s="274">
        <v>90162.3</v>
      </c>
      <c r="I24" s="274">
        <v>115968.6</v>
      </c>
      <c r="J24" s="273">
        <f t="shared" si="2"/>
        <v>-22.252833956777962</v>
      </c>
      <c r="K24" s="274">
        <v>20698.900000000001</v>
      </c>
      <c r="L24" s="274">
        <v>14699</v>
      </c>
      <c r="M24" s="273">
        <f t="shared" si="3"/>
        <v>40.81842302197429</v>
      </c>
      <c r="N24" s="274">
        <v>9029</v>
      </c>
      <c r="O24" s="274">
        <v>1391</v>
      </c>
      <c r="P24" s="273">
        <f t="shared" si="4"/>
        <v>549.10136592379581</v>
      </c>
    </row>
    <row r="25" spans="1:1024" x14ac:dyDescent="0.2">
      <c r="A25" s="244" t="s">
        <v>609</v>
      </c>
      <c r="B25" s="274">
        <v>1065284</v>
      </c>
      <c r="C25" s="274">
        <v>1364997.9</v>
      </c>
      <c r="D25" s="273">
        <f t="shared" si="0"/>
        <v>-21.957096051210033</v>
      </c>
      <c r="E25" s="274">
        <v>1035447.9</v>
      </c>
      <c r="F25" s="274">
        <v>1322865.1000000001</v>
      </c>
      <c r="G25" s="273">
        <f t="shared" si="1"/>
        <v>-21.726871470114382</v>
      </c>
      <c r="H25" s="274">
        <v>29836.1</v>
      </c>
      <c r="I25" s="274">
        <v>42132.800000000003</v>
      </c>
      <c r="J25" s="273">
        <f t="shared" si="2"/>
        <v>-29.185575133862464</v>
      </c>
      <c r="K25" s="274">
        <v>0</v>
      </c>
      <c r="L25" s="274">
        <v>0</v>
      </c>
      <c r="M25" s="273" t="str">
        <f t="shared" si="3"/>
        <v/>
      </c>
      <c r="N25" s="274">
        <v>0</v>
      </c>
      <c r="O25" s="274">
        <v>0</v>
      </c>
      <c r="P25" s="273" t="str">
        <f t="shared" si="4"/>
        <v/>
      </c>
    </row>
    <row r="26" spans="1:1024" x14ac:dyDescent="0.2">
      <c r="A26" s="244" t="s">
        <v>451</v>
      </c>
      <c r="B26" s="274">
        <v>5299712.2</v>
      </c>
      <c r="C26" s="274">
        <v>6680846.5999999996</v>
      </c>
      <c r="D26" s="273">
        <f t="shared" si="0"/>
        <v>-20.673044640779501</v>
      </c>
      <c r="E26" s="274">
        <v>4517578.9000000004</v>
      </c>
      <c r="F26" s="274">
        <v>5792535.2999999998</v>
      </c>
      <c r="G26" s="273">
        <f t="shared" si="1"/>
        <v>-22.010334576640378</v>
      </c>
      <c r="H26" s="274">
        <v>128052.4</v>
      </c>
      <c r="I26" s="274">
        <v>152140</v>
      </c>
      <c r="J26" s="273">
        <f t="shared" si="2"/>
        <v>-15.832522676482185</v>
      </c>
      <c r="K26" s="274">
        <v>653486.80000000005</v>
      </c>
      <c r="L26" s="274">
        <v>735788.3</v>
      </c>
      <c r="M26" s="273">
        <f t="shared" si="3"/>
        <v>-11.185486368837338</v>
      </c>
      <c r="N26" s="274">
        <v>594</v>
      </c>
      <c r="O26" s="274">
        <v>383</v>
      </c>
      <c r="P26" s="273">
        <f t="shared" si="4"/>
        <v>55.091383812010442</v>
      </c>
    </row>
    <row r="27" spans="1:1024" x14ac:dyDescent="0.2">
      <c r="A27" s="244" t="s">
        <v>452</v>
      </c>
      <c r="B27" s="274">
        <v>6064504.7000000002</v>
      </c>
      <c r="C27" s="274">
        <v>8702443.6999999993</v>
      </c>
      <c r="D27" s="273">
        <f t="shared" si="0"/>
        <v>-30.312623568021468</v>
      </c>
      <c r="E27" s="274">
        <v>4634661.2</v>
      </c>
      <c r="F27" s="274">
        <v>6815637.5999999996</v>
      </c>
      <c r="G27" s="273">
        <f t="shared" si="1"/>
        <v>-31.99959457938315</v>
      </c>
      <c r="H27" s="274">
        <v>1297933.2</v>
      </c>
      <c r="I27" s="274">
        <v>1709012.9</v>
      </c>
      <c r="J27" s="273">
        <f t="shared" si="2"/>
        <v>-24.053633533134832</v>
      </c>
      <c r="K27" s="274">
        <v>125026.4</v>
      </c>
      <c r="L27" s="274">
        <v>170277.5</v>
      </c>
      <c r="M27" s="273">
        <f t="shared" si="3"/>
        <v>-26.574914477837652</v>
      </c>
      <c r="N27" s="274">
        <v>6883.9</v>
      </c>
      <c r="O27" s="274">
        <v>7515.8</v>
      </c>
      <c r="P27" s="273">
        <f t="shared" si="4"/>
        <v>-8.4076212778413595</v>
      </c>
    </row>
    <row r="28" spans="1:1024" x14ac:dyDescent="0.2">
      <c r="A28" s="323" t="s">
        <v>1015</v>
      </c>
      <c r="B28" s="323"/>
      <c r="C28" s="323"/>
      <c r="D28" s="323"/>
      <c r="E28" s="323"/>
      <c r="F28" s="323"/>
      <c r="G28" s="323"/>
      <c r="H28" s="323"/>
      <c r="I28" s="323"/>
      <c r="J28" s="323"/>
      <c r="K28" s="323"/>
      <c r="L28" s="323"/>
      <c r="M28" s="323"/>
      <c r="N28" s="323"/>
      <c r="O28" s="323"/>
      <c r="P28" s="323"/>
    </row>
    <row r="29" spans="1:1024" x14ac:dyDescent="0.2">
      <c r="A29" s="360"/>
      <c r="B29" s="360"/>
      <c r="C29" s="360"/>
      <c r="D29" s="360"/>
      <c r="E29" s="360"/>
      <c r="F29" s="360"/>
      <c r="G29" s="360"/>
      <c r="H29" s="360"/>
      <c r="I29" s="360"/>
      <c r="J29" s="360"/>
      <c r="K29" s="360"/>
      <c r="L29" s="360"/>
      <c r="M29" s="360"/>
      <c r="N29" s="360"/>
      <c r="O29" s="360"/>
      <c r="P29" s="360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  <c r="HG29" s="43"/>
      <c r="HH29" s="43"/>
      <c r="HI29" s="43"/>
      <c r="HJ29" s="43"/>
      <c r="HK29" s="43"/>
      <c r="HL29" s="43"/>
      <c r="HM29" s="43"/>
      <c r="HN29" s="43"/>
      <c r="HO29" s="43"/>
      <c r="HP29" s="43"/>
      <c r="HQ29" s="43"/>
      <c r="HR29" s="43"/>
      <c r="HS29" s="43"/>
      <c r="HT29" s="43"/>
      <c r="HU29" s="43"/>
      <c r="HV29" s="43"/>
      <c r="HW29" s="43"/>
      <c r="HX29" s="43"/>
      <c r="HY29" s="43"/>
      <c r="HZ29" s="43"/>
      <c r="IA29" s="43"/>
      <c r="IB29" s="43"/>
      <c r="IC29" s="43"/>
      <c r="ID29" s="43"/>
      <c r="IE29" s="43"/>
      <c r="IF29" s="43"/>
      <c r="IG29" s="43"/>
      <c r="IH29" s="43"/>
      <c r="II29" s="43"/>
      <c r="IJ29" s="43"/>
      <c r="IK29" s="43"/>
      <c r="IL29" s="43"/>
      <c r="IM29" s="43"/>
      <c r="IN29" s="43"/>
      <c r="IO29" s="43"/>
      <c r="IP29" s="43"/>
      <c r="IQ29" s="43"/>
      <c r="IR29" s="43"/>
      <c r="IS29" s="43"/>
      <c r="IT29" s="43"/>
      <c r="IU29" s="43"/>
      <c r="IV29" s="43"/>
      <c r="IW29" s="43"/>
      <c r="IX29" s="43"/>
      <c r="IY29" s="43"/>
      <c r="IZ29" s="43"/>
      <c r="JA29" s="43"/>
      <c r="JB29" s="43"/>
      <c r="JC29" s="43"/>
      <c r="JD29" s="43"/>
      <c r="JE29" s="43"/>
      <c r="JF29" s="43"/>
      <c r="JG29" s="43"/>
      <c r="JH29" s="43"/>
      <c r="JI29" s="43"/>
      <c r="JJ29" s="43"/>
      <c r="JK29" s="43"/>
      <c r="JL29" s="43"/>
      <c r="JM29" s="43"/>
      <c r="JN29" s="43"/>
      <c r="JO29" s="43"/>
      <c r="JP29" s="43"/>
      <c r="JQ29" s="43"/>
      <c r="JR29" s="43"/>
      <c r="JS29" s="43"/>
      <c r="JT29" s="43"/>
      <c r="JU29" s="43"/>
      <c r="JV29" s="43"/>
      <c r="JW29" s="43"/>
      <c r="JX29" s="43"/>
      <c r="JY29" s="43"/>
      <c r="JZ29" s="43"/>
      <c r="KA29" s="43"/>
      <c r="KB29" s="43"/>
      <c r="KC29" s="43"/>
      <c r="KD29" s="43"/>
      <c r="KE29" s="43"/>
      <c r="KF29" s="43"/>
      <c r="KG29" s="43"/>
      <c r="KH29" s="43"/>
      <c r="KI29" s="43"/>
      <c r="KJ29" s="43"/>
      <c r="KK29" s="43"/>
      <c r="KL29" s="43"/>
      <c r="KM29" s="43"/>
      <c r="KN29" s="43"/>
      <c r="KO29" s="43"/>
      <c r="KP29" s="43"/>
      <c r="KQ29" s="43"/>
      <c r="KR29" s="43"/>
      <c r="KS29" s="43"/>
      <c r="KT29" s="43"/>
      <c r="KU29" s="43"/>
      <c r="KV29" s="43"/>
      <c r="KW29" s="43"/>
      <c r="KX29" s="43"/>
      <c r="KY29" s="43"/>
      <c r="KZ29" s="43"/>
      <c r="LA29" s="43"/>
      <c r="LB29" s="43"/>
      <c r="LC29" s="43"/>
      <c r="LD29" s="43"/>
      <c r="LE29" s="43"/>
      <c r="LF29" s="43"/>
      <c r="LG29" s="43"/>
      <c r="LH29" s="43"/>
      <c r="LI29" s="43"/>
      <c r="LJ29" s="43"/>
      <c r="LK29" s="43"/>
      <c r="LL29" s="43"/>
      <c r="LM29" s="43"/>
      <c r="LN29" s="43"/>
      <c r="LO29" s="43"/>
      <c r="LP29" s="43"/>
      <c r="LQ29" s="43"/>
      <c r="LR29" s="43"/>
      <c r="LS29" s="43"/>
      <c r="LT29" s="43"/>
      <c r="LU29" s="43"/>
      <c r="LV29" s="43"/>
      <c r="LW29" s="43"/>
      <c r="LX29" s="43"/>
      <c r="LY29" s="43"/>
      <c r="LZ29" s="43"/>
      <c r="MA29" s="43"/>
      <c r="MB29" s="43"/>
      <c r="MC29" s="43"/>
      <c r="MD29" s="43"/>
      <c r="ME29" s="43"/>
      <c r="MF29" s="43"/>
      <c r="MG29" s="43"/>
      <c r="MH29" s="43"/>
      <c r="MI29" s="43"/>
      <c r="MJ29" s="43"/>
      <c r="MK29" s="43"/>
      <c r="ML29" s="43"/>
      <c r="MM29" s="43"/>
      <c r="MN29" s="43"/>
      <c r="MO29" s="43"/>
      <c r="MP29" s="43"/>
      <c r="MQ29" s="43"/>
      <c r="MR29" s="43"/>
      <c r="MS29" s="43"/>
      <c r="MT29" s="43"/>
      <c r="MU29" s="43"/>
      <c r="MV29" s="43"/>
      <c r="MW29" s="43"/>
      <c r="MX29" s="43"/>
      <c r="MY29" s="43"/>
      <c r="MZ29" s="43"/>
      <c r="NA29" s="43"/>
      <c r="NB29" s="43"/>
      <c r="NC29" s="43"/>
      <c r="ND29" s="43"/>
      <c r="NE29" s="43"/>
      <c r="NF29" s="43"/>
      <c r="NG29" s="43"/>
      <c r="NH29" s="43"/>
      <c r="NI29" s="43"/>
      <c r="NJ29" s="43"/>
      <c r="NK29" s="43"/>
      <c r="NL29" s="43"/>
      <c r="NM29" s="43"/>
      <c r="NN29" s="43"/>
      <c r="NO29" s="43"/>
      <c r="NP29" s="43"/>
      <c r="NQ29" s="43"/>
      <c r="NR29" s="43"/>
      <c r="NS29" s="43"/>
      <c r="NT29" s="43"/>
      <c r="NU29" s="43"/>
      <c r="NV29" s="43"/>
      <c r="NW29" s="43"/>
      <c r="NX29" s="43"/>
      <c r="NY29" s="43"/>
      <c r="NZ29" s="43"/>
      <c r="OA29" s="43"/>
      <c r="OB29" s="43"/>
      <c r="OC29" s="43"/>
      <c r="OD29" s="43"/>
      <c r="OE29" s="43"/>
      <c r="OF29" s="43"/>
      <c r="OG29" s="43"/>
      <c r="OH29" s="43"/>
      <c r="OI29" s="43"/>
      <c r="OJ29" s="43"/>
      <c r="OK29" s="43"/>
      <c r="OL29" s="43"/>
      <c r="OM29" s="43"/>
      <c r="ON29" s="43"/>
      <c r="OO29" s="43"/>
      <c r="OP29" s="43"/>
      <c r="OQ29" s="43"/>
      <c r="OR29" s="43"/>
      <c r="OS29" s="43"/>
      <c r="OT29" s="43"/>
      <c r="OU29" s="43"/>
      <c r="OV29" s="43"/>
      <c r="OW29" s="43"/>
      <c r="OX29" s="43"/>
      <c r="OY29" s="43"/>
      <c r="OZ29" s="43"/>
      <c r="PA29" s="43"/>
      <c r="PB29" s="43"/>
      <c r="PC29" s="43"/>
      <c r="PD29" s="43"/>
      <c r="PE29" s="43"/>
      <c r="PF29" s="43"/>
      <c r="PG29" s="43"/>
      <c r="PH29" s="43"/>
      <c r="PI29" s="43"/>
      <c r="PJ29" s="43"/>
      <c r="PK29" s="43"/>
      <c r="PL29" s="43"/>
      <c r="PM29" s="43"/>
      <c r="PN29" s="43"/>
      <c r="PO29" s="43"/>
      <c r="PP29" s="43"/>
      <c r="PQ29" s="43"/>
      <c r="PR29" s="43"/>
      <c r="PS29" s="43"/>
      <c r="PT29" s="43"/>
      <c r="PU29" s="43"/>
      <c r="PV29" s="43"/>
      <c r="PW29" s="43"/>
      <c r="PX29" s="43"/>
      <c r="PY29" s="43"/>
      <c r="PZ29" s="43"/>
      <c r="QA29" s="43"/>
      <c r="QB29" s="43"/>
      <c r="QC29" s="43"/>
      <c r="QD29" s="43"/>
      <c r="QE29" s="43"/>
      <c r="QF29" s="43"/>
      <c r="QG29" s="43"/>
      <c r="QH29" s="43"/>
      <c r="QI29" s="43"/>
      <c r="QJ29" s="43"/>
      <c r="QK29" s="43"/>
      <c r="QL29" s="43"/>
      <c r="QM29" s="43"/>
      <c r="QN29" s="43"/>
      <c r="QO29" s="43"/>
      <c r="QP29" s="43"/>
      <c r="QQ29" s="43"/>
      <c r="QR29" s="43"/>
      <c r="QS29" s="43"/>
      <c r="QT29" s="43"/>
      <c r="QU29" s="43"/>
      <c r="QV29" s="43"/>
      <c r="QW29" s="43"/>
      <c r="QX29" s="43"/>
      <c r="QY29" s="43"/>
      <c r="QZ29" s="43"/>
      <c r="RA29" s="43"/>
      <c r="RB29" s="43"/>
      <c r="RC29" s="43"/>
      <c r="RD29" s="43"/>
      <c r="RE29" s="43"/>
      <c r="RF29" s="43"/>
      <c r="RG29" s="43"/>
      <c r="RH29" s="43"/>
      <c r="RI29" s="43"/>
      <c r="RJ29" s="43"/>
      <c r="RK29" s="43"/>
      <c r="RL29" s="43"/>
      <c r="RM29" s="43"/>
      <c r="RN29" s="43"/>
      <c r="RO29" s="43"/>
      <c r="RP29" s="43"/>
      <c r="RQ29" s="43"/>
      <c r="RR29" s="43"/>
      <c r="RS29" s="43"/>
      <c r="RT29" s="43"/>
      <c r="RU29" s="43"/>
      <c r="RV29" s="43"/>
      <c r="RW29" s="43"/>
      <c r="RX29" s="43"/>
      <c r="RY29" s="43"/>
      <c r="RZ29" s="43"/>
      <c r="SA29" s="43"/>
      <c r="SB29" s="43"/>
      <c r="SC29" s="43"/>
      <c r="SD29" s="43"/>
      <c r="SE29" s="43"/>
      <c r="SF29" s="43"/>
      <c r="SG29" s="43"/>
      <c r="SH29" s="43"/>
      <c r="SI29" s="43"/>
      <c r="SJ29" s="43"/>
      <c r="SK29" s="43"/>
      <c r="SL29" s="43"/>
      <c r="SM29" s="43"/>
      <c r="SN29" s="43"/>
      <c r="SO29" s="43"/>
      <c r="SP29" s="43"/>
      <c r="SQ29" s="43"/>
      <c r="SR29" s="43"/>
      <c r="SS29" s="43"/>
      <c r="ST29" s="43"/>
      <c r="SU29" s="43"/>
      <c r="SV29" s="43"/>
      <c r="SW29" s="43"/>
      <c r="SX29" s="43"/>
      <c r="SY29" s="43"/>
      <c r="SZ29" s="43"/>
      <c r="TA29" s="43"/>
      <c r="TB29" s="43"/>
      <c r="TC29" s="43"/>
      <c r="TD29" s="43"/>
      <c r="TE29" s="43"/>
      <c r="TF29" s="43"/>
      <c r="TG29" s="43"/>
      <c r="TH29" s="43"/>
      <c r="TI29" s="43"/>
      <c r="TJ29" s="43"/>
      <c r="TK29" s="43"/>
      <c r="TL29" s="43"/>
      <c r="TM29" s="43"/>
      <c r="TN29" s="43"/>
      <c r="TO29" s="43"/>
      <c r="TP29" s="43"/>
      <c r="TQ29" s="43"/>
      <c r="TR29" s="43"/>
      <c r="TS29" s="43"/>
      <c r="TT29" s="43"/>
      <c r="TU29" s="43"/>
      <c r="TV29" s="43"/>
      <c r="TW29" s="43"/>
      <c r="TX29" s="43"/>
      <c r="TY29" s="43"/>
      <c r="TZ29" s="43"/>
      <c r="UA29" s="43"/>
      <c r="UB29" s="43"/>
      <c r="UC29" s="43"/>
      <c r="UD29" s="43"/>
      <c r="UE29" s="43"/>
      <c r="UF29" s="43"/>
      <c r="UG29" s="43"/>
      <c r="UH29" s="43"/>
      <c r="UI29" s="43"/>
      <c r="UJ29" s="43"/>
      <c r="UK29" s="43"/>
      <c r="UL29" s="43"/>
      <c r="UM29" s="43"/>
      <c r="UN29" s="43"/>
      <c r="UO29" s="43"/>
      <c r="UP29" s="43"/>
      <c r="UQ29" s="43"/>
      <c r="UR29" s="43"/>
      <c r="US29" s="43"/>
      <c r="UT29" s="43"/>
      <c r="UU29" s="43"/>
      <c r="UV29" s="43"/>
      <c r="UW29" s="43"/>
      <c r="UX29" s="43"/>
      <c r="UY29" s="43"/>
      <c r="UZ29" s="43"/>
      <c r="VA29" s="43"/>
      <c r="VB29" s="43"/>
      <c r="VC29" s="43"/>
      <c r="VD29" s="43"/>
      <c r="VE29" s="43"/>
      <c r="VF29" s="43"/>
      <c r="VG29" s="43"/>
      <c r="VH29" s="43"/>
      <c r="VI29" s="43"/>
      <c r="VJ29" s="43"/>
      <c r="VK29" s="43"/>
      <c r="VL29" s="43"/>
      <c r="VM29" s="43"/>
      <c r="VN29" s="43"/>
      <c r="VO29" s="43"/>
      <c r="VP29" s="43"/>
      <c r="VQ29" s="43"/>
      <c r="VR29" s="43"/>
      <c r="VS29" s="43"/>
      <c r="VT29" s="43"/>
      <c r="VU29" s="43"/>
      <c r="VV29" s="43"/>
      <c r="VW29" s="43"/>
      <c r="VX29" s="43"/>
      <c r="VY29" s="43"/>
      <c r="VZ29" s="43"/>
      <c r="WA29" s="43"/>
      <c r="WB29" s="43"/>
      <c r="WC29" s="43"/>
      <c r="WD29" s="43"/>
      <c r="WE29" s="43"/>
      <c r="WF29" s="43"/>
      <c r="WG29" s="43"/>
      <c r="WH29" s="43"/>
      <c r="WI29" s="43"/>
      <c r="WJ29" s="43"/>
      <c r="WK29" s="43"/>
      <c r="WL29" s="43"/>
      <c r="WM29" s="43"/>
      <c r="WN29" s="43"/>
      <c r="WO29" s="43"/>
      <c r="WP29" s="43"/>
      <c r="WQ29" s="43"/>
      <c r="WR29" s="43"/>
      <c r="WS29" s="43"/>
      <c r="WT29" s="43"/>
      <c r="WU29" s="43"/>
      <c r="WV29" s="43"/>
      <c r="WW29" s="43"/>
      <c r="WX29" s="43"/>
      <c r="WY29" s="43"/>
      <c r="WZ29" s="43"/>
      <c r="XA29" s="43"/>
      <c r="XB29" s="43"/>
      <c r="XC29" s="43"/>
      <c r="XD29" s="43"/>
      <c r="XE29" s="43"/>
      <c r="XF29" s="43"/>
      <c r="XG29" s="43"/>
      <c r="XH29" s="43"/>
      <c r="XI29" s="43"/>
      <c r="XJ29" s="43"/>
      <c r="XK29" s="43"/>
      <c r="XL29" s="43"/>
      <c r="XM29" s="43"/>
      <c r="XN29" s="43"/>
      <c r="XO29" s="43"/>
      <c r="XP29" s="43"/>
      <c r="XQ29" s="43"/>
      <c r="XR29" s="43"/>
      <c r="XS29" s="43"/>
      <c r="XT29" s="43"/>
      <c r="XU29" s="43"/>
      <c r="XV29" s="43"/>
      <c r="XW29" s="43"/>
      <c r="XX29" s="43"/>
      <c r="XY29" s="43"/>
      <c r="XZ29" s="43"/>
      <c r="YA29" s="43"/>
      <c r="YB29" s="43"/>
      <c r="YC29" s="43"/>
      <c r="YD29" s="43"/>
      <c r="YE29" s="43"/>
      <c r="YF29" s="43"/>
      <c r="YG29" s="43"/>
      <c r="YH29" s="43"/>
      <c r="YI29" s="43"/>
      <c r="YJ29" s="43"/>
      <c r="YK29" s="43"/>
      <c r="YL29" s="43"/>
      <c r="YM29" s="43"/>
      <c r="YN29" s="43"/>
      <c r="YO29" s="43"/>
      <c r="YP29" s="43"/>
      <c r="YQ29" s="43"/>
      <c r="YR29" s="43"/>
      <c r="YS29" s="43"/>
      <c r="YT29" s="43"/>
      <c r="YU29" s="43"/>
      <c r="YV29" s="43"/>
      <c r="YW29" s="43"/>
      <c r="YX29" s="43"/>
      <c r="YY29" s="43"/>
      <c r="YZ29" s="43"/>
      <c r="ZA29" s="43"/>
      <c r="ZB29" s="43"/>
      <c r="ZC29" s="43"/>
      <c r="ZD29" s="43"/>
      <c r="ZE29" s="43"/>
      <c r="ZF29" s="43"/>
      <c r="ZG29" s="43"/>
      <c r="ZH29" s="43"/>
      <c r="ZI29" s="43"/>
      <c r="ZJ29" s="43"/>
      <c r="ZK29" s="43"/>
      <c r="ZL29" s="43"/>
      <c r="ZM29" s="43"/>
      <c r="ZN29" s="43"/>
      <c r="ZO29" s="43"/>
      <c r="ZP29" s="43"/>
      <c r="ZQ29" s="43"/>
      <c r="ZR29" s="43"/>
      <c r="ZS29" s="43"/>
      <c r="ZT29" s="43"/>
      <c r="ZU29" s="43"/>
      <c r="ZV29" s="43"/>
      <c r="ZW29" s="43"/>
      <c r="ZX29" s="43"/>
      <c r="ZY29" s="43"/>
      <c r="ZZ29" s="43"/>
      <c r="AAA29" s="43"/>
      <c r="AAB29" s="43"/>
      <c r="AAC29" s="43"/>
      <c r="AAD29" s="43"/>
      <c r="AAE29" s="43"/>
      <c r="AAF29" s="43"/>
      <c r="AAG29" s="43"/>
      <c r="AAH29" s="43"/>
      <c r="AAI29" s="43"/>
      <c r="AAJ29" s="43"/>
      <c r="AAK29" s="43"/>
      <c r="AAL29" s="43"/>
      <c r="AAM29" s="43"/>
      <c r="AAN29" s="43"/>
      <c r="AAO29" s="43"/>
      <c r="AAP29" s="43"/>
      <c r="AAQ29" s="43"/>
      <c r="AAR29" s="43"/>
      <c r="AAS29" s="43"/>
      <c r="AAT29" s="43"/>
      <c r="AAU29" s="43"/>
      <c r="AAV29" s="43"/>
      <c r="AAW29" s="43"/>
      <c r="AAX29" s="43"/>
      <c r="AAY29" s="43"/>
      <c r="AAZ29" s="43"/>
      <c r="ABA29" s="43"/>
      <c r="ABB29" s="43"/>
      <c r="ABC29" s="43"/>
      <c r="ABD29" s="43"/>
      <c r="ABE29" s="43"/>
      <c r="ABF29" s="43"/>
      <c r="ABG29" s="43"/>
      <c r="ABH29" s="43"/>
      <c r="ABI29" s="43"/>
      <c r="ABJ29" s="43"/>
      <c r="ABK29" s="43"/>
      <c r="ABL29" s="43"/>
      <c r="ABM29" s="43"/>
      <c r="ABN29" s="43"/>
      <c r="ABO29" s="43"/>
      <c r="ABP29" s="43"/>
      <c r="ABQ29" s="43"/>
      <c r="ABR29" s="43"/>
      <c r="ABS29" s="43"/>
      <c r="ABT29" s="43"/>
      <c r="ABU29" s="43"/>
      <c r="ABV29" s="43"/>
      <c r="ABW29" s="43"/>
      <c r="ABX29" s="43"/>
      <c r="ABY29" s="43"/>
      <c r="ABZ29" s="43"/>
      <c r="ACA29" s="43"/>
      <c r="ACB29" s="43"/>
      <c r="ACC29" s="43"/>
      <c r="ACD29" s="43"/>
      <c r="ACE29" s="43"/>
      <c r="ACF29" s="43"/>
      <c r="ACG29" s="43"/>
      <c r="ACH29" s="43"/>
      <c r="ACI29" s="43"/>
      <c r="ACJ29" s="43"/>
      <c r="ACK29" s="43"/>
      <c r="ACL29" s="43"/>
      <c r="ACM29" s="43"/>
      <c r="ACN29" s="43"/>
      <c r="ACO29" s="43"/>
      <c r="ACP29" s="43"/>
      <c r="ACQ29" s="43"/>
      <c r="ACR29" s="43"/>
      <c r="ACS29" s="43"/>
      <c r="ACT29" s="43"/>
      <c r="ACU29" s="43"/>
      <c r="ACV29" s="43"/>
      <c r="ACW29" s="43"/>
      <c r="ACX29" s="43"/>
      <c r="ACY29" s="43"/>
      <c r="ACZ29" s="43"/>
      <c r="ADA29" s="43"/>
      <c r="ADB29" s="43"/>
      <c r="ADC29" s="43"/>
      <c r="ADD29" s="43"/>
      <c r="ADE29" s="43"/>
      <c r="ADF29" s="43"/>
      <c r="ADG29" s="43"/>
      <c r="ADH29" s="43"/>
      <c r="ADI29" s="43"/>
      <c r="ADJ29" s="43"/>
      <c r="ADK29" s="43"/>
      <c r="ADL29" s="43"/>
      <c r="ADM29" s="43"/>
      <c r="ADN29" s="43"/>
      <c r="ADO29" s="43"/>
      <c r="ADP29" s="43"/>
      <c r="ADQ29" s="43"/>
      <c r="ADR29" s="43"/>
      <c r="ADS29" s="43"/>
      <c r="ADT29" s="43"/>
      <c r="ADU29" s="43"/>
      <c r="ADV29" s="43"/>
      <c r="ADW29" s="43"/>
      <c r="ADX29" s="43"/>
      <c r="ADY29" s="43"/>
      <c r="ADZ29" s="43"/>
      <c r="AEA29" s="43"/>
      <c r="AEB29" s="43"/>
      <c r="AEC29" s="43"/>
      <c r="AED29" s="43"/>
      <c r="AEE29" s="43"/>
      <c r="AEF29" s="43"/>
      <c r="AEG29" s="43"/>
      <c r="AEH29" s="43"/>
      <c r="AEI29" s="43"/>
      <c r="AEJ29" s="43"/>
      <c r="AEK29" s="43"/>
      <c r="AEL29" s="43"/>
      <c r="AEM29" s="43"/>
      <c r="AEN29" s="43"/>
      <c r="AEO29" s="43"/>
      <c r="AEP29" s="43"/>
      <c r="AEQ29" s="43"/>
      <c r="AER29" s="43"/>
      <c r="AES29" s="43"/>
      <c r="AET29" s="43"/>
      <c r="AEU29" s="43"/>
      <c r="AEV29" s="43"/>
      <c r="AEW29" s="43"/>
      <c r="AEX29" s="43"/>
      <c r="AEY29" s="43"/>
      <c r="AEZ29" s="43"/>
      <c r="AFA29" s="43"/>
      <c r="AFB29" s="43"/>
      <c r="AFC29" s="43"/>
      <c r="AFD29" s="43"/>
      <c r="AFE29" s="43"/>
      <c r="AFF29" s="43"/>
      <c r="AFG29" s="43"/>
      <c r="AFH29" s="43"/>
      <c r="AFI29" s="43"/>
      <c r="AFJ29" s="43"/>
      <c r="AFK29" s="43"/>
      <c r="AFL29" s="43"/>
      <c r="AFM29" s="43"/>
      <c r="AFN29" s="43"/>
      <c r="AFO29" s="43"/>
      <c r="AFP29" s="43"/>
      <c r="AFQ29" s="43"/>
      <c r="AFR29" s="43"/>
      <c r="AFS29" s="43"/>
      <c r="AFT29" s="43"/>
      <c r="AFU29" s="43"/>
      <c r="AFV29" s="43"/>
      <c r="AFW29" s="43"/>
      <c r="AFX29" s="43"/>
      <c r="AFY29" s="43"/>
      <c r="AFZ29" s="43"/>
      <c r="AGA29" s="43"/>
      <c r="AGB29" s="43"/>
      <c r="AGC29" s="43"/>
      <c r="AGD29" s="43"/>
      <c r="AGE29" s="43"/>
      <c r="AGF29" s="43"/>
      <c r="AGG29" s="43"/>
      <c r="AGH29" s="43"/>
      <c r="AGI29" s="43"/>
      <c r="AGJ29" s="43"/>
      <c r="AGK29" s="43"/>
      <c r="AGL29" s="43"/>
      <c r="AGM29" s="43"/>
      <c r="AGN29" s="43"/>
      <c r="AGO29" s="43"/>
      <c r="AGP29" s="43"/>
      <c r="AGQ29" s="43"/>
      <c r="AGR29" s="43"/>
      <c r="AGS29" s="43"/>
      <c r="AGT29" s="43"/>
      <c r="AGU29" s="43"/>
      <c r="AGV29" s="43"/>
      <c r="AGW29" s="43"/>
      <c r="AGX29" s="43"/>
      <c r="AGY29" s="43"/>
      <c r="AGZ29" s="43"/>
      <c r="AHA29" s="43"/>
      <c r="AHB29" s="43"/>
      <c r="AHC29" s="43"/>
      <c r="AHD29" s="43"/>
      <c r="AHE29" s="43"/>
      <c r="AHF29" s="43"/>
      <c r="AHG29" s="43"/>
      <c r="AHH29" s="43"/>
      <c r="AHI29" s="43"/>
      <c r="AHJ29" s="43"/>
      <c r="AHK29" s="43"/>
      <c r="AHL29" s="43"/>
      <c r="AHM29" s="43"/>
      <c r="AHN29" s="43"/>
      <c r="AHO29" s="43"/>
      <c r="AHP29" s="43"/>
      <c r="AHQ29" s="43"/>
      <c r="AHR29" s="43"/>
      <c r="AHS29" s="43"/>
      <c r="AHT29" s="43"/>
      <c r="AHU29" s="43"/>
      <c r="AHV29" s="43"/>
      <c r="AHW29" s="43"/>
      <c r="AHX29" s="43"/>
      <c r="AHY29" s="43"/>
      <c r="AHZ29" s="43"/>
      <c r="AIA29" s="43"/>
      <c r="AIB29" s="43"/>
      <c r="AIC29" s="43"/>
      <c r="AID29" s="43"/>
      <c r="AIE29" s="43"/>
      <c r="AIF29" s="43"/>
      <c r="AIG29" s="43"/>
      <c r="AIH29" s="43"/>
      <c r="AII29" s="43"/>
      <c r="AIJ29" s="43"/>
      <c r="AIK29" s="43"/>
      <c r="AIL29" s="43"/>
      <c r="AIM29" s="43"/>
      <c r="AIN29" s="43"/>
      <c r="AIO29" s="43"/>
      <c r="AIP29" s="43"/>
      <c r="AIQ29" s="43"/>
      <c r="AIR29" s="43"/>
      <c r="AIS29" s="43"/>
      <c r="AIT29" s="43"/>
      <c r="AIU29" s="43"/>
      <c r="AIV29" s="43"/>
      <c r="AIW29" s="43"/>
      <c r="AIX29" s="43"/>
      <c r="AIY29" s="43"/>
      <c r="AIZ29" s="43"/>
      <c r="AJA29" s="43"/>
      <c r="AJB29" s="43"/>
      <c r="AJC29" s="43"/>
      <c r="AJD29" s="43"/>
      <c r="AJE29" s="43"/>
      <c r="AJF29" s="43"/>
      <c r="AJG29" s="43"/>
      <c r="AJH29" s="43"/>
      <c r="AJI29" s="43"/>
      <c r="AJJ29" s="43"/>
      <c r="AJK29" s="43"/>
      <c r="AJL29" s="43"/>
      <c r="AJM29" s="43"/>
      <c r="AJN29" s="43"/>
      <c r="AJO29" s="43"/>
      <c r="AJP29" s="43"/>
      <c r="AJQ29" s="43"/>
      <c r="AJR29" s="43"/>
      <c r="AJS29" s="43"/>
      <c r="AJT29" s="43"/>
      <c r="AJU29" s="43"/>
      <c r="AJV29" s="43"/>
      <c r="AJW29" s="43"/>
      <c r="AJX29" s="43"/>
      <c r="AJY29" s="43"/>
      <c r="AJZ29" s="43"/>
      <c r="AKA29" s="43"/>
      <c r="AKB29" s="43"/>
      <c r="AKC29" s="43"/>
      <c r="AKD29" s="43"/>
      <c r="AKE29" s="43"/>
      <c r="AKF29" s="43"/>
      <c r="AKG29" s="43"/>
      <c r="AKH29" s="43"/>
      <c r="AKI29" s="43"/>
      <c r="AKJ29" s="43"/>
      <c r="AKK29" s="43"/>
      <c r="AKL29" s="43"/>
      <c r="AKM29" s="43"/>
      <c r="AKN29" s="43"/>
      <c r="AKO29" s="43"/>
      <c r="AKP29" s="43"/>
      <c r="AKQ29" s="43"/>
      <c r="AKR29" s="43"/>
      <c r="AKS29" s="43"/>
      <c r="AKT29" s="43"/>
      <c r="AKU29" s="43"/>
      <c r="AKV29" s="43"/>
      <c r="AKW29" s="43"/>
      <c r="AKX29" s="43"/>
      <c r="AKY29" s="43"/>
      <c r="AKZ29" s="43"/>
      <c r="ALA29" s="43"/>
      <c r="ALB29" s="43"/>
      <c r="ALC29" s="43"/>
      <c r="ALD29" s="43"/>
      <c r="ALE29" s="43"/>
      <c r="ALF29" s="43"/>
      <c r="ALG29" s="43"/>
      <c r="ALH29" s="43"/>
      <c r="ALI29" s="43"/>
      <c r="ALJ29" s="43"/>
      <c r="ALK29" s="43"/>
      <c r="ALL29" s="43"/>
      <c r="ALM29" s="43"/>
      <c r="ALN29" s="43"/>
      <c r="ALO29" s="43"/>
      <c r="ALP29" s="43"/>
      <c r="ALQ29" s="43"/>
      <c r="ALR29" s="43"/>
      <c r="ALS29" s="43"/>
      <c r="ALT29" s="43"/>
      <c r="ALU29" s="43"/>
      <c r="ALV29" s="43"/>
      <c r="ALW29" s="43"/>
      <c r="ALX29" s="43"/>
      <c r="ALY29" s="43"/>
      <c r="ALZ29" s="43"/>
      <c r="AMA29" s="43"/>
      <c r="AMB29" s="43"/>
      <c r="AMC29" s="43"/>
      <c r="AMD29" s="43"/>
      <c r="AME29" s="43"/>
      <c r="AMF29" s="43"/>
      <c r="AMG29" s="43"/>
      <c r="AMH29" s="43"/>
      <c r="AMI29" s="43"/>
      <c r="AMJ29" s="43"/>
    </row>
    <row r="30" spans="1:1024" x14ac:dyDescent="0.2">
      <c r="A30" s="357" t="s">
        <v>927</v>
      </c>
      <c r="B30" s="357"/>
      <c r="C30" s="357"/>
      <c r="D30" s="357"/>
      <c r="E30" s="357"/>
      <c r="F30" s="357"/>
      <c r="G30" s="357"/>
      <c r="H30" s="357"/>
      <c r="I30" s="357"/>
      <c r="J30" s="357"/>
      <c r="K30" s="357"/>
      <c r="L30" s="357"/>
      <c r="M30" s="357"/>
      <c r="N30" s="357"/>
      <c r="O30" s="357"/>
      <c r="P30" s="357"/>
    </row>
    <row r="31" spans="1:1024" x14ac:dyDescent="0.2">
      <c r="A31" s="357" t="s">
        <v>1016</v>
      </c>
      <c r="B31" s="357"/>
      <c r="C31" s="357"/>
      <c r="D31" s="357"/>
      <c r="E31" s="357"/>
      <c r="F31" s="357"/>
      <c r="G31" s="357"/>
      <c r="H31" s="357"/>
      <c r="I31" s="357"/>
      <c r="J31" s="357"/>
      <c r="K31" s="357"/>
      <c r="L31" s="357"/>
      <c r="M31" s="357"/>
      <c r="N31" s="357"/>
      <c r="O31" s="357"/>
      <c r="P31" s="357"/>
    </row>
  </sheetData>
  <mergeCells count="10">
    <mergeCell ref="A31:P31"/>
    <mergeCell ref="A30:P30"/>
    <mergeCell ref="A1:P1"/>
    <mergeCell ref="A2:A3"/>
    <mergeCell ref="B2:D2"/>
    <mergeCell ref="E2:G2"/>
    <mergeCell ref="H2:J2"/>
    <mergeCell ref="K2:M2"/>
    <mergeCell ref="N2:P2"/>
    <mergeCell ref="A28:P29"/>
  </mergeCells>
  <pageMargins left="0.70833333333333304" right="0.70833333333333304" top="0.74791666666666701" bottom="0.74791666666666701" header="0.51180555555555496" footer="0.51180555555555496"/>
  <pageSetup paperSize="9" orientation="landscape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/>
    <pageSetUpPr fitToPage="1"/>
  </sheetPr>
  <dimension ref="A1:AMH27"/>
  <sheetViews>
    <sheetView zoomScale="130" zoomScaleNormal="130" workbookViewId="0">
      <selection sqref="A1:G1"/>
    </sheetView>
  </sheetViews>
  <sheetFormatPr baseColWidth="10" defaultColWidth="11.42578125" defaultRowHeight="12.75" x14ac:dyDescent="0.2"/>
  <cols>
    <col min="1" max="1" width="18" style="20" customWidth="1"/>
    <col min="2" max="8" width="11.42578125" style="20"/>
    <col min="9" max="9" width="11.5703125" style="20" hidden="1" customWidth="1"/>
    <col min="10" max="1022" width="11.42578125" style="20"/>
  </cols>
  <sheetData>
    <row r="1" spans="1:9" x14ac:dyDescent="0.2">
      <c r="A1" s="329" t="s">
        <v>931</v>
      </c>
      <c r="B1" s="329"/>
      <c r="C1" s="329"/>
      <c r="D1" s="329"/>
      <c r="E1" s="329"/>
      <c r="F1" s="329"/>
      <c r="G1" s="329"/>
    </row>
    <row r="2" spans="1:9" x14ac:dyDescent="0.2">
      <c r="A2" s="244"/>
      <c r="B2" s="268" t="s">
        <v>33</v>
      </c>
      <c r="C2" s="268" t="s">
        <v>610</v>
      </c>
      <c r="D2" s="268" t="s">
        <v>611</v>
      </c>
      <c r="E2" s="268" t="s">
        <v>612</v>
      </c>
      <c r="F2" s="268" t="s">
        <v>613</v>
      </c>
      <c r="G2" s="268" t="s">
        <v>614</v>
      </c>
    </row>
    <row r="3" spans="1:9" x14ac:dyDescent="0.2">
      <c r="A3" s="271" t="s">
        <v>87</v>
      </c>
      <c r="B3" s="271">
        <f>SUM(B4:B6)</f>
        <v>85</v>
      </c>
      <c r="C3" s="271">
        <f t="shared" ref="C3:G3" si="0">SUM(C4:C6)</f>
        <v>4</v>
      </c>
      <c r="D3" s="271">
        <f t="shared" si="0"/>
        <v>50</v>
      </c>
      <c r="E3" s="271">
        <f t="shared" si="0"/>
        <v>25</v>
      </c>
      <c r="F3" s="271">
        <f t="shared" si="0"/>
        <v>2</v>
      </c>
      <c r="G3" s="271">
        <f t="shared" si="0"/>
        <v>4</v>
      </c>
      <c r="I3" s="20">
        <f>B4/$B$3</f>
        <v>0.8</v>
      </c>
    </row>
    <row r="4" spans="1:9" x14ac:dyDescent="0.2">
      <c r="A4" s="244" t="s">
        <v>425</v>
      </c>
      <c r="B4" s="244">
        <f>SUM(C4:G4)</f>
        <v>68</v>
      </c>
      <c r="C4" s="244">
        <v>3</v>
      </c>
      <c r="D4" s="244">
        <v>38</v>
      </c>
      <c r="E4" s="244">
        <v>22</v>
      </c>
      <c r="F4" s="244">
        <v>2</v>
      </c>
      <c r="G4" s="244">
        <v>3</v>
      </c>
      <c r="I4" s="20">
        <f>B5/$B$3</f>
        <v>0.12941176470588237</v>
      </c>
    </row>
    <row r="5" spans="1:9" x14ac:dyDescent="0.2">
      <c r="A5" s="244" t="s">
        <v>426</v>
      </c>
      <c r="B5" s="244">
        <f t="shared" ref="B5:B6" si="1">SUM(C5:G5)</f>
        <v>11</v>
      </c>
      <c r="C5" s="244">
        <v>1</v>
      </c>
      <c r="D5" s="244">
        <v>7</v>
      </c>
      <c r="E5" s="244">
        <v>3</v>
      </c>
      <c r="F5" s="244">
        <f>F22</f>
        <v>0</v>
      </c>
      <c r="G5" s="244">
        <f>G22</f>
        <v>0</v>
      </c>
      <c r="I5" s="20">
        <f>B6/$B$3</f>
        <v>7.0588235294117646E-2</v>
      </c>
    </row>
    <row r="6" spans="1:9" x14ac:dyDescent="0.2">
      <c r="A6" s="244" t="s">
        <v>615</v>
      </c>
      <c r="B6" s="244">
        <f t="shared" si="1"/>
        <v>6</v>
      </c>
      <c r="C6" s="276">
        <v>0</v>
      </c>
      <c r="D6" s="276">
        <v>5</v>
      </c>
      <c r="E6" s="276">
        <f>E23</f>
        <v>0</v>
      </c>
      <c r="F6" s="276">
        <f>F23</f>
        <v>0</v>
      </c>
      <c r="G6" s="276">
        <v>1</v>
      </c>
    </row>
    <row r="7" spans="1:9" ht="12.75" customHeight="1" x14ac:dyDescent="0.2">
      <c r="A7" s="306" t="s">
        <v>1025</v>
      </c>
      <c r="B7" s="306"/>
      <c r="C7" s="306"/>
      <c r="D7" s="306"/>
      <c r="E7" s="306"/>
      <c r="F7" s="306"/>
      <c r="G7" s="306"/>
    </row>
    <row r="8" spans="1:9" x14ac:dyDescent="0.2">
      <c r="A8" s="307"/>
      <c r="B8" s="307"/>
      <c r="C8" s="307"/>
      <c r="D8" s="307"/>
      <c r="E8" s="307"/>
      <c r="F8" s="307"/>
      <c r="G8" s="307"/>
    </row>
    <row r="9" spans="1:9" x14ac:dyDescent="0.2">
      <c r="B9" s="43"/>
      <c r="C9" s="43"/>
      <c r="D9" s="43"/>
      <c r="E9" s="43"/>
      <c r="F9" s="43"/>
      <c r="G9" s="43"/>
    </row>
    <row r="10" spans="1:9" hidden="1" x14ac:dyDescent="0.2">
      <c r="B10" s="43"/>
      <c r="C10" s="43"/>
      <c r="D10" s="43"/>
      <c r="E10" s="43"/>
      <c r="F10" s="43"/>
      <c r="G10" s="43"/>
    </row>
    <row r="11" spans="1:9" hidden="1" x14ac:dyDescent="0.2">
      <c r="A11" s="63" t="s">
        <v>616</v>
      </c>
      <c r="B11" s="43"/>
      <c r="C11" s="43"/>
      <c r="D11" s="43"/>
      <c r="E11" s="43"/>
      <c r="F11" s="43"/>
      <c r="G11" s="43"/>
    </row>
    <row r="12" spans="1:9" hidden="1" x14ac:dyDescent="0.2">
      <c r="B12" s="43"/>
      <c r="C12" s="43"/>
      <c r="D12" s="43"/>
      <c r="E12" s="43"/>
      <c r="F12" s="43"/>
      <c r="G12" s="43"/>
    </row>
    <row r="13" spans="1:9" hidden="1" x14ac:dyDescent="0.2"/>
    <row r="14" spans="1:9" hidden="1" x14ac:dyDescent="0.2">
      <c r="A14" s="201" t="s">
        <v>616</v>
      </c>
    </row>
    <row r="15" spans="1:9" hidden="1" x14ac:dyDescent="0.2">
      <c r="A15" s="20" t="s">
        <v>617</v>
      </c>
    </row>
    <row r="16" spans="1:9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</sheetData>
  <mergeCells count="2">
    <mergeCell ref="A1:G1"/>
    <mergeCell ref="A7:G8"/>
  </mergeCells>
  <hyperlinks>
    <hyperlink ref="A11" r:id="rId1" xr:uid="{00000000-0004-0000-1800-000000000000}"/>
    <hyperlink ref="A14" r:id="rId2" xr:uid="{CF205929-B235-445F-9642-D68AA421DBB3}"/>
  </hyperlinks>
  <pageMargins left="0.74791666666666701" right="0.74791666666666701" top="0.98402777777777795" bottom="0.98402777777777795" header="0.51180555555555496" footer="0.51180555555555496"/>
  <pageSetup paperSize="9" orientation="landscape" horizontalDpi="300" verticalDpi="300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8"/>
  <sheetViews>
    <sheetView zoomScale="85" zoomScaleNormal="85" workbookViewId="0">
      <selection activeCell="H26" sqref="H26"/>
    </sheetView>
  </sheetViews>
  <sheetFormatPr baseColWidth="10" defaultColWidth="10.7109375" defaultRowHeight="12.75" x14ac:dyDescent="0.2"/>
  <cols>
    <col min="1" max="1" width="18.140625" customWidth="1"/>
    <col min="2" max="2" width="25.42578125" customWidth="1"/>
    <col min="3" max="3" width="15.5703125" customWidth="1"/>
    <col min="4" max="4" width="6.85546875" customWidth="1"/>
    <col min="5" max="5" width="6.42578125" customWidth="1"/>
    <col min="6" max="6" width="9.140625" customWidth="1"/>
    <col min="7" max="7" width="12.28515625" customWidth="1"/>
    <col min="8" max="8" width="19.5703125" customWidth="1"/>
    <col min="9" max="9" width="7.5703125" customWidth="1"/>
    <col min="10" max="10" width="7.7109375" customWidth="1"/>
    <col min="11" max="11" width="13.140625" customWidth="1"/>
    <col min="12" max="12" width="7.7109375" customWidth="1"/>
    <col min="13" max="13" width="5.28515625" customWidth="1"/>
    <col min="14" max="15" width="13.140625" customWidth="1"/>
  </cols>
  <sheetData>
    <row r="1" spans="1:11" x14ac:dyDescent="0.2">
      <c r="A1" s="139" t="s">
        <v>624</v>
      </c>
      <c r="B1" s="140" t="s">
        <v>625</v>
      </c>
    </row>
    <row r="3" spans="1:11" x14ac:dyDescent="0.2">
      <c r="A3" s="141" t="s">
        <v>626</v>
      </c>
      <c r="B3" s="142" t="s">
        <v>627</v>
      </c>
      <c r="C3" s="143"/>
      <c r="D3" s="143"/>
      <c r="E3" s="143"/>
      <c r="F3" s="143"/>
      <c r="G3" s="143"/>
      <c r="H3" s="143"/>
      <c r="I3" s="143"/>
      <c r="J3" s="143"/>
      <c r="K3" s="144"/>
    </row>
    <row r="4" spans="1:11" x14ac:dyDescent="0.2">
      <c r="A4" s="145" t="s">
        <v>628</v>
      </c>
      <c r="B4" s="146" t="s">
        <v>629</v>
      </c>
      <c r="C4" s="147" t="s">
        <v>630</v>
      </c>
      <c r="D4" s="147" t="s">
        <v>618</v>
      </c>
      <c r="E4" s="147" t="s">
        <v>610</v>
      </c>
      <c r="F4" s="147" t="s">
        <v>619</v>
      </c>
      <c r="G4" s="147" t="s">
        <v>620</v>
      </c>
      <c r="H4" s="147" t="s">
        <v>621</v>
      </c>
      <c r="I4" s="147" t="s">
        <v>622</v>
      </c>
      <c r="J4" s="147" t="s">
        <v>623</v>
      </c>
      <c r="K4" s="148" t="s">
        <v>631</v>
      </c>
    </row>
    <row r="5" spans="1:11" x14ac:dyDescent="0.2">
      <c r="A5" s="149" t="s">
        <v>427</v>
      </c>
      <c r="B5" s="150"/>
      <c r="C5" s="151"/>
      <c r="D5" s="151"/>
      <c r="E5" s="151">
        <v>1</v>
      </c>
      <c r="F5" s="151">
        <v>5</v>
      </c>
      <c r="G5" s="151"/>
      <c r="H5" s="151"/>
      <c r="I5" s="151"/>
      <c r="J5" s="152">
        <v>1</v>
      </c>
      <c r="K5" s="153">
        <v>7</v>
      </c>
    </row>
    <row r="6" spans="1:11" x14ac:dyDescent="0.2">
      <c r="A6" s="154" t="s">
        <v>425</v>
      </c>
      <c r="B6" s="155">
        <v>1</v>
      </c>
      <c r="C6" s="156">
        <v>4</v>
      </c>
      <c r="D6" s="156">
        <v>1</v>
      </c>
      <c r="E6" s="156"/>
      <c r="F6" s="156">
        <v>29</v>
      </c>
      <c r="G6" s="156">
        <v>1</v>
      </c>
      <c r="H6" s="156">
        <v>24</v>
      </c>
      <c r="I6" s="156">
        <v>2</v>
      </c>
      <c r="J6" s="157">
        <v>3</v>
      </c>
      <c r="K6" s="158">
        <v>65</v>
      </c>
    </row>
    <row r="7" spans="1:11" x14ac:dyDescent="0.2">
      <c r="A7" s="154" t="s">
        <v>426</v>
      </c>
      <c r="B7" s="159"/>
      <c r="C7" s="160"/>
      <c r="D7" s="160"/>
      <c r="E7" s="160">
        <v>1</v>
      </c>
      <c r="F7" s="160">
        <v>7</v>
      </c>
      <c r="G7" s="160"/>
      <c r="H7" s="160">
        <v>3</v>
      </c>
      <c r="I7" s="160"/>
      <c r="J7" s="161"/>
      <c r="K7" s="162">
        <v>11</v>
      </c>
    </row>
    <row r="8" spans="1:11" x14ac:dyDescent="0.2">
      <c r="A8" s="163" t="s">
        <v>631</v>
      </c>
      <c r="B8" s="164">
        <v>1</v>
      </c>
      <c r="C8" s="165">
        <v>4</v>
      </c>
      <c r="D8" s="165">
        <v>1</v>
      </c>
      <c r="E8" s="165">
        <v>2</v>
      </c>
      <c r="F8" s="165">
        <v>41</v>
      </c>
      <c r="G8" s="165">
        <v>1</v>
      </c>
      <c r="H8" s="165">
        <v>27</v>
      </c>
      <c r="I8" s="165">
        <v>2</v>
      </c>
      <c r="J8" s="166">
        <v>4</v>
      </c>
      <c r="K8" s="167">
        <v>83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J219"/>
  <sheetViews>
    <sheetView zoomScale="85" zoomScaleNormal="85" workbookViewId="0">
      <selection activeCell="J17" sqref="J17"/>
    </sheetView>
  </sheetViews>
  <sheetFormatPr baseColWidth="10" defaultColWidth="10.7109375" defaultRowHeight="12.75" x14ac:dyDescent="0.2"/>
  <sheetData>
    <row r="1" spans="1:36" x14ac:dyDescent="0.2">
      <c r="A1" s="9" t="s">
        <v>632</v>
      </c>
      <c r="K1" s="9" t="s">
        <v>633</v>
      </c>
      <c r="U1" s="9" t="s">
        <v>634</v>
      </c>
      <c r="AD1" s="9" t="s">
        <v>635</v>
      </c>
    </row>
    <row r="2" spans="1:36" ht="63.75" x14ac:dyDescent="0.2">
      <c r="A2" s="168" t="s">
        <v>636</v>
      </c>
    </row>
    <row r="3" spans="1:36" ht="135" x14ac:dyDescent="0.2">
      <c r="A3" s="169" t="s">
        <v>637</v>
      </c>
      <c r="B3" s="170" t="s">
        <v>638</v>
      </c>
      <c r="C3" s="171" t="s">
        <v>639</v>
      </c>
      <c r="D3" s="170" t="s">
        <v>640</v>
      </c>
      <c r="E3" s="171"/>
      <c r="F3" s="170" t="s">
        <v>641</v>
      </c>
      <c r="G3" s="172"/>
      <c r="U3" s="173" t="s">
        <v>642</v>
      </c>
      <c r="V3" s="174" t="s">
        <v>643</v>
      </c>
      <c r="W3" s="174" t="s">
        <v>644</v>
      </c>
      <c r="X3" s="174" t="s">
        <v>645</v>
      </c>
      <c r="Y3" s="174" t="s">
        <v>627</v>
      </c>
      <c r="Z3" s="174" t="s">
        <v>624</v>
      </c>
      <c r="AA3" s="175" t="s">
        <v>646</v>
      </c>
      <c r="AD3" s="173" t="s">
        <v>642</v>
      </c>
      <c r="AE3" s="174" t="s">
        <v>643</v>
      </c>
      <c r="AF3" s="174" t="s">
        <v>644</v>
      </c>
      <c r="AG3" s="174" t="s">
        <v>645</v>
      </c>
      <c r="AH3" s="174" t="s">
        <v>627</v>
      </c>
      <c r="AI3" s="174" t="s">
        <v>624</v>
      </c>
      <c r="AJ3" s="175" t="s">
        <v>646</v>
      </c>
    </row>
    <row r="4" spans="1:36" ht="20.25" x14ac:dyDescent="0.2">
      <c r="A4" s="176"/>
    </row>
    <row r="5" spans="1:36" ht="45" x14ac:dyDescent="0.2">
      <c r="A5" s="177" t="s">
        <v>642</v>
      </c>
      <c r="B5" s="178" t="s">
        <v>643</v>
      </c>
      <c r="C5" s="178" t="s">
        <v>644</v>
      </c>
      <c r="D5" s="178" t="s">
        <v>645</v>
      </c>
      <c r="E5" s="178" t="s">
        <v>627</v>
      </c>
      <c r="F5" s="178" t="s">
        <v>624</v>
      </c>
      <c r="G5" s="179" t="s">
        <v>646</v>
      </c>
      <c r="H5" s="180" t="s">
        <v>628</v>
      </c>
    </row>
    <row r="6" spans="1:36" ht="15" x14ac:dyDescent="0.2">
      <c r="A6" s="181" t="s">
        <v>647</v>
      </c>
      <c r="B6" s="182">
        <v>1</v>
      </c>
      <c r="C6" s="182" t="s">
        <v>648</v>
      </c>
      <c r="D6" s="182" t="s">
        <v>649</v>
      </c>
      <c r="E6" s="182" t="s">
        <v>610</v>
      </c>
      <c r="F6" s="182" t="s">
        <v>650</v>
      </c>
      <c r="G6" s="183"/>
      <c r="H6" s="184" t="s">
        <v>425</v>
      </c>
    </row>
    <row r="7" spans="1:36" ht="30" x14ac:dyDescent="0.2">
      <c r="A7" s="181" t="s">
        <v>647</v>
      </c>
      <c r="B7" s="182">
        <v>100</v>
      </c>
      <c r="C7" s="182" t="s">
        <v>651</v>
      </c>
      <c r="D7" s="182" t="s">
        <v>652</v>
      </c>
      <c r="E7" s="182" t="s">
        <v>621</v>
      </c>
      <c r="F7" s="182" t="s">
        <v>653</v>
      </c>
      <c r="G7" s="183"/>
      <c r="H7" s="184" t="s">
        <v>425</v>
      </c>
    </row>
    <row r="8" spans="1:36" ht="30" x14ac:dyDescent="0.2">
      <c r="A8" s="181" t="s">
        <v>647</v>
      </c>
      <c r="B8" s="182">
        <v>102</v>
      </c>
      <c r="C8" s="182" t="s">
        <v>654</v>
      </c>
      <c r="D8" s="182" t="s">
        <v>655</v>
      </c>
      <c r="E8" s="182"/>
      <c r="F8" s="182" t="s">
        <v>656</v>
      </c>
      <c r="G8" s="183"/>
      <c r="H8" s="184" t="s">
        <v>425</v>
      </c>
    </row>
    <row r="9" spans="1:36" ht="15" x14ac:dyDescent="0.2">
      <c r="A9" s="181" t="s">
        <v>647</v>
      </c>
      <c r="B9" s="182">
        <v>112</v>
      </c>
      <c r="C9" s="182" t="s">
        <v>657</v>
      </c>
      <c r="D9" s="182" t="s">
        <v>658</v>
      </c>
      <c r="E9" s="182" t="s">
        <v>622</v>
      </c>
      <c r="F9" s="182" t="s">
        <v>625</v>
      </c>
      <c r="G9" s="183"/>
      <c r="H9" s="184" t="s">
        <v>425</v>
      </c>
    </row>
    <row r="10" spans="1:36" ht="45" x14ac:dyDescent="0.2">
      <c r="A10" s="181" t="s">
        <v>647</v>
      </c>
      <c r="B10" s="182">
        <v>117</v>
      </c>
      <c r="C10" s="182" t="s">
        <v>659</v>
      </c>
      <c r="D10" s="182" t="s">
        <v>660</v>
      </c>
      <c r="E10" s="182" t="s">
        <v>619</v>
      </c>
      <c r="F10" s="182" t="s">
        <v>625</v>
      </c>
      <c r="G10" s="183"/>
      <c r="H10" s="184" t="s">
        <v>425</v>
      </c>
    </row>
    <row r="11" spans="1:36" ht="30" x14ac:dyDescent="0.2">
      <c r="A11" s="181" t="s">
        <v>647</v>
      </c>
      <c r="B11" s="182">
        <v>12</v>
      </c>
      <c r="C11" s="182" t="s">
        <v>661</v>
      </c>
      <c r="D11" s="182" t="s">
        <v>649</v>
      </c>
      <c r="E11" s="182" t="s">
        <v>621</v>
      </c>
      <c r="F11" s="182" t="s">
        <v>625</v>
      </c>
      <c r="G11" s="183"/>
      <c r="H11" s="184" t="s">
        <v>425</v>
      </c>
    </row>
    <row r="12" spans="1:36" ht="30" x14ac:dyDescent="0.2">
      <c r="A12" s="181" t="s">
        <v>647</v>
      </c>
      <c r="B12" s="182">
        <v>125</v>
      </c>
      <c r="C12" s="182" t="s">
        <v>662</v>
      </c>
      <c r="D12" s="182" t="s">
        <v>663</v>
      </c>
      <c r="E12" s="182" t="s">
        <v>621</v>
      </c>
      <c r="F12" s="182" t="s">
        <v>664</v>
      </c>
      <c r="G12" s="183"/>
      <c r="H12" s="184" t="s">
        <v>425</v>
      </c>
    </row>
    <row r="13" spans="1:36" ht="30" x14ac:dyDescent="0.2">
      <c r="A13" s="181" t="s">
        <v>647</v>
      </c>
      <c r="B13" s="182">
        <v>140</v>
      </c>
      <c r="C13" s="182" t="s">
        <v>665</v>
      </c>
      <c r="D13" s="182" t="s">
        <v>666</v>
      </c>
      <c r="E13" s="182" t="s">
        <v>619</v>
      </c>
      <c r="F13" s="182" t="s">
        <v>625</v>
      </c>
      <c r="G13" s="183"/>
      <c r="H13" s="184" t="s">
        <v>425</v>
      </c>
    </row>
    <row r="14" spans="1:36" ht="45" x14ac:dyDescent="0.2">
      <c r="A14" s="181" t="s">
        <v>647</v>
      </c>
      <c r="B14" s="182">
        <v>143</v>
      </c>
      <c r="C14" s="182" t="s">
        <v>667</v>
      </c>
      <c r="D14" s="182" t="s">
        <v>668</v>
      </c>
      <c r="E14" s="182"/>
      <c r="F14" s="182" t="s">
        <v>653</v>
      </c>
      <c r="G14" s="183"/>
      <c r="H14" s="184" t="s">
        <v>425</v>
      </c>
    </row>
    <row r="15" spans="1:36" ht="45" x14ac:dyDescent="0.2">
      <c r="A15" s="181" t="s">
        <v>647</v>
      </c>
      <c r="B15" s="182">
        <v>149</v>
      </c>
      <c r="C15" s="182" t="s">
        <v>669</v>
      </c>
      <c r="D15" s="182" t="s">
        <v>670</v>
      </c>
      <c r="E15" s="182" t="s">
        <v>621</v>
      </c>
      <c r="F15" s="182" t="s">
        <v>625</v>
      </c>
      <c r="G15" s="183"/>
      <c r="H15" s="184" t="s">
        <v>425</v>
      </c>
    </row>
    <row r="16" spans="1:36" ht="30" x14ac:dyDescent="0.2">
      <c r="A16" s="181" t="s">
        <v>647</v>
      </c>
      <c r="B16" s="182">
        <v>151</v>
      </c>
      <c r="C16" s="182" t="s">
        <v>671</v>
      </c>
      <c r="D16" s="182" t="s">
        <v>663</v>
      </c>
      <c r="E16" s="182"/>
      <c r="F16" s="182" t="s">
        <v>656</v>
      </c>
      <c r="G16" s="183"/>
      <c r="H16" s="184" t="s">
        <v>425</v>
      </c>
    </row>
    <row r="17" spans="1:8" ht="30" x14ac:dyDescent="0.2">
      <c r="A17" s="181" t="s">
        <v>647</v>
      </c>
      <c r="B17" s="182">
        <v>152</v>
      </c>
      <c r="C17" s="182" t="s">
        <v>672</v>
      </c>
      <c r="D17" s="182" t="s">
        <v>673</v>
      </c>
      <c r="E17" s="182" t="s">
        <v>619</v>
      </c>
      <c r="F17" s="182" t="s">
        <v>625</v>
      </c>
      <c r="G17" s="183"/>
      <c r="H17" s="184" t="s">
        <v>425</v>
      </c>
    </row>
    <row r="18" spans="1:8" ht="30" x14ac:dyDescent="0.2">
      <c r="A18" s="181" t="s">
        <v>647</v>
      </c>
      <c r="B18" s="182">
        <v>159</v>
      </c>
      <c r="C18" s="182" t="s">
        <v>674</v>
      </c>
      <c r="D18" s="182" t="s">
        <v>675</v>
      </c>
      <c r="E18" s="182" t="s">
        <v>619</v>
      </c>
      <c r="F18" s="182" t="s">
        <v>664</v>
      </c>
      <c r="G18" s="183"/>
      <c r="H18" s="184" t="s">
        <v>425</v>
      </c>
    </row>
    <row r="19" spans="1:8" ht="30" x14ac:dyDescent="0.2">
      <c r="A19" s="181" t="s">
        <v>647</v>
      </c>
      <c r="B19" s="182">
        <v>16</v>
      </c>
      <c r="C19" s="182" t="s">
        <v>676</v>
      </c>
      <c r="D19" s="182" t="s">
        <v>677</v>
      </c>
      <c r="E19" s="182" t="s">
        <v>621</v>
      </c>
      <c r="F19" s="182" t="s">
        <v>664</v>
      </c>
      <c r="G19" s="183"/>
      <c r="H19" s="184" t="s">
        <v>425</v>
      </c>
    </row>
    <row r="20" spans="1:8" ht="15" x14ac:dyDescent="0.2">
      <c r="A20" s="181" t="s">
        <v>647</v>
      </c>
      <c r="B20" s="182">
        <v>161</v>
      </c>
      <c r="C20" s="182" t="s">
        <v>678</v>
      </c>
      <c r="D20" s="182" t="s">
        <v>679</v>
      </c>
      <c r="E20" s="182" t="s">
        <v>622</v>
      </c>
      <c r="F20" s="182" t="s">
        <v>653</v>
      </c>
      <c r="G20" s="183"/>
      <c r="H20" s="184" t="s">
        <v>425</v>
      </c>
    </row>
    <row r="21" spans="1:8" ht="30" x14ac:dyDescent="0.2">
      <c r="A21" s="181" t="s">
        <v>647</v>
      </c>
      <c r="B21" s="182">
        <v>162</v>
      </c>
      <c r="C21" s="182" t="s">
        <v>680</v>
      </c>
      <c r="D21" s="182" t="s">
        <v>663</v>
      </c>
      <c r="E21" s="182" t="s">
        <v>620</v>
      </c>
      <c r="F21" s="182" t="s">
        <v>625</v>
      </c>
      <c r="G21" s="183"/>
      <c r="H21" s="184" t="s">
        <v>425</v>
      </c>
    </row>
    <row r="22" spans="1:8" ht="30" x14ac:dyDescent="0.2">
      <c r="A22" s="181" t="s">
        <v>647</v>
      </c>
      <c r="B22" s="182">
        <v>164</v>
      </c>
      <c r="C22" s="182" t="s">
        <v>681</v>
      </c>
      <c r="D22" s="182" t="s">
        <v>663</v>
      </c>
      <c r="E22" s="182" t="s">
        <v>621</v>
      </c>
      <c r="F22" s="182" t="s">
        <v>653</v>
      </c>
      <c r="G22" s="183"/>
      <c r="H22" s="184" t="s">
        <v>425</v>
      </c>
    </row>
    <row r="23" spans="1:8" ht="30" x14ac:dyDescent="0.2">
      <c r="A23" s="181" t="s">
        <v>647</v>
      </c>
      <c r="B23" s="182">
        <v>165</v>
      </c>
      <c r="C23" s="182" t="s">
        <v>682</v>
      </c>
      <c r="D23" s="182" t="s">
        <v>683</v>
      </c>
      <c r="E23" s="182" t="s">
        <v>621</v>
      </c>
      <c r="F23" s="182" t="s">
        <v>625</v>
      </c>
      <c r="G23" s="183"/>
      <c r="H23" s="184" t="s">
        <v>425</v>
      </c>
    </row>
    <row r="24" spans="1:8" ht="30" x14ac:dyDescent="0.2">
      <c r="A24" s="181" t="s">
        <v>647</v>
      </c>
      <c r="B24" s="182">
        <v>167</v>
      </c>
      <c r="C24" s="182" t="s">
        <v>682</v>
      </c>
      <c r="D24" s="182" t="s">
        <v>663</v>
      </c>
      <c r="E24" s="182" t="s">
        <v>619</v>
      </c>
      <c r="F24" s="182" t="s">
        <v>650</v>
      </c>
      <c r="G24" s="183"/>
      <c r="H24" s="184" t="s">
        <v>425</v>
      </c>
    </row>
    <row r="25" spans="1:8" ht="30" x14ac:dyDescent="0.2">
      <c r="A25" s="181" t="s">
        <v>647</v>
      </c>
      <c r="B25" s="182">
        <v>17</v>
      </c>
      <c r="C25" s="182" t="s">
        <v>684</v>
      </c>
      <c r="D25" s="182" t="s">
        <v>649</v>
      </c>
      <c r="E25" s="182" t="s">
        <v>621</v>
      </c>
      <c r="F25" s="182" t="s">
        <v>656</v>
      </c>
      <c r="G25" s="183"/>
      <c r="H25" s="184" t="s">
        <v>425</v>
      </c>
    </row>
    <row r="26" spans="1:8" ht="15" x14ac:dyDescent="0.2">
      <c r="A26" s="181" t="s">
        <v>647</v>
      </c>
      <c r="B26" s="182">
        <v>170</v>
      </c>
      <c r="C26" s="182" t="s">
        <v>685</v>
      </c>
      <c r="D26" s="182" t="s">
        <v>673</v>
      </c>
      <c r="E26" s="182" t="s">
        <v>619</v>
      </c>
      <c r="F26" s="182" t="s">
        <v>625</v>
      </c>
      <c r="G26" s="183"/>
      <c r="H26" s="184" t="s">
        <v>425</v>
      </c>
    </row>
    <row r="27" spans="1:8" ht="30" x14ac:dyDescent="0.2">
      <c r="A27" s="181" t="s">
        <v>647</v>
      </c>
      <c r="B27" s="182">
        <v>171</v>
      </c>
      <c r="C27" s="182" t="s">
        <v>686</v>
      </c>
      <c r="D27" s="182" t="s">
        <v>687</v>
      </c>
      <c r="E27" s="182" t="s">
        <v>621</v>
      </c>
      <c r="F27" s="182" t="s">
        <v>650</v>
      </c>
      <c r="G27" s="183"/>
      <c r="H27" s="184" t="s">
        <v>425</v>
      </c>
    </row>
    <row r="28" spans="1:8" ht="15" x14ac:dyDescent="0.2">
      <c r="A28" s="181" t="s">
        <v>647</v>
      </c>
      <c r="B28" s="182">
        <v>174</v>
      </c>
      <c r="C28" s="182" t="s">
        <v>688</v>
      </c>
      <c r="D28" s="182" t="s">
        <v>677</v>
      </c>
      <c r="E28" s="182" t="s">
        <v>619</v>
      </c>
      <c r="F28" s="182" t="s">
        <v>625</v>
      </c>
      <c r="G28" s="183"/>
      <c r="H28" s="184" t="s">
        <v>425</v>
      </c>
    </row>
    <row r="29" spans="1:8" ht="30" x14ac:dyDescent="0.2">
      <c r="A29" s="181" t="s">
        <v>647</v>
      </c>
      <c r="B29" s="182">
        <v>178</v>
      </c>
      <c r="C29" s="182" t="s">
        <v>689</v>
      </c>
      <c r="D29" s="182" t="s">
        <v>683</v>
      </c>
      <c r="E29" s="182" t="s">
        <v>621</v>
      </c>
      <c r="F29" s="182" t="s">
        <v>656</v>
      </c>
      <c r="G29" s="183"/>
      <c r="H29" s="184" t="s">
        <v>425</v>
      </c>
    </row>
    <row r="30" spans="1:8" ht="30" x14ac:dyDescent="0.2">
      <c r="A30" s="181" t="s">
        <v>647</v>
      </c>
      <c r="B30" s="182">
        <v>180</v>
      </c>
      <c r="C30" s="182" t="s">
        <v>690</v>
      </c>
      <c r="D30" s="182" t="s">
        <v>691</v>
      </c>
      <c r="E30" s="182" t="s">
        <v>692</v>
      </c>
      <c r="F30" s="182" t="s">
        <v>664</v>
      </c>
      <c r="G30" s="183"/>
      <c r="H30" s="184" t="s">
        <v>425</v>
      </c>
    </row>
    <row r="31" spans="1:8" ht="30" x14ac:dyDescent="0.2">
      <c r="A31" s="181" t="s">
        <v>647</v>
      </c>
      <c r="B31" s="182">
        <v>199</v>
      </c>
      <c r="C31" s="182" t="s">
        <v>693</v>
      </c>
      <c r="D31" s="182" t="s">
        <v>658</v>
      </c>
      <c r="E31" s="182" t="s">
        <v>619</v>
      </c>
      <c r="F31" s="182" t="s">
        <v>625</v>
      </c>
      <c r="G31" s="183"/>
      <c r="H31" s="184" t="s">
        <v>425</v>
      </c>
    </row>
    <row r="32" spans="1:8" ht="30" x14ac:dyDescent="0.2">
      <c r="A32" s="181" t="s">
        <v>647</v>
      </c>
      <c r="B32" s="182">
        <v>2</v>
      </c>
      <c r="C32" s="182" t="s">
        <v>694</v>
      </c>
      <c r="D32" s="182" t="s">
        <v>679</v>
      </c>
      <c r="E32" s="182" t="s">
        <v>619</v>
      </c>
      <c r="F32" s="182" t="s">
        <v>664</v>
      </c>
      <c r="G32" s="183"/>
      <c r="H32" s="184" t="s">
        <v>425</v>
      </c>
    </row>
    <row r="33" spans="1:8" ht="30" x14ac:dyDescent="0.2">
      <c r="A33" s="181" t="s">
        <v>647</v>
      </c>
      <c r="B33" s="182">
        <v>210</v>
      </c>
      <c r="C33" s="182" t="s">
        <v>695</v>
      </c>
      <c r="D33" s="182" t="s">
        <v>696</v>
      </c>
      <c r="E33" s="182" t="s">
        <v>619</v>
      </c>
      <c r="F33" s="182" t="s">
        <v>650</v>
      </c>
      <c r="G33" s="183"/>
      <c r="H33" s="184" t="s">
        <v>425</v>
      </c>
    </row>
    <row r="34" spans="1:8" ht="30" x14ac:dyDescent="0.2">
      <c r="A34" s="181" t="s">
        <v>647</v>
      </c>
      <c r="B34" s="182">
        <v>221</v>
      </c>
      <c r="C34" s="182" t="s">
        <v>697</v>
      </c>
      <c r="D34" s="182" t="s">
        <v>658</v>
      </c>
      <c r="E34" s="182" t="s">
        <v>619</v>
      </c>
      <c r="F34" s="182" t="s">
        <v>650</v>
      </c>
      <c r="G34" s="183"/>
      <c r="H34" s="184" t="s">
        <v>425</v>
      </c>
    </row>
    <row r="35" spans="1:8" ht="15" x14ac:dyDescent="0.2">
      <c r="A35" s="181" t="s">
        <v>647</v>
      </c>
      <c r="B35" s="182">
        <v>231</v>
      </c>
      <c r="C35" s="182" t="s">
        <v>698</v>
      </c>
      <c r="D35" s="182" t="s">
        <v>652</v>
      </c>
      <c r="E35" s="182" t="s">
        <v>618</v>
      </c>
      <c r="F35" s="182" t="s">
        <v>650</v>
      </c>
      <c r="G35" s="183"/>
      <c r="H35" s="184" t="s">
        <v>425</v>
      </c>
    </row>
    <row r="36" spans="1:8" ht="30" x14ac:dyDescent="0.2">
      <c r="A36" s="181" t="s">
        <v>647</v>
      </c>
      <c r="B36" s="182">
        <v>241</v>
      </c>
      <c r="C36" s="182" t="s">
        <v>699</v>
      </c>
      <c r="D36" s="182" t="s">
        <v>683</v>
      </c>
      <c r="E36" s="182" t="s">
        <v>621</v>
      </c>
      <c r="F36" s="182" t="s">
        <v>650</v>
      </c>
      <c r="G36" s="183"/>
      <c r="H36" s="184" t="s">
        <v>425</v>
      </c>
    </row>
    <row r="37" spans="1:8" ht="30" x14ac:dyDescent="0.2">
      <c r="A37" s="181" t="s">
        <v>647</v>
      </c>
      <c r="B37" s="182">
        <v>245</v>
      </c>
      <c r="C37" s="182" t="s">
        <v>700</v>
      </c>
      <c r="D37" s="182" t="s">
        <v>679</v>
      </c>
      <c r="E37" s="182" t="s">
        <v>619</v>
      </c>
      <c r="F37" s="182" t="s">
        <v>625</v>
      </c>
      <c r="G37" s="183"/>
      <c r="H37" s="184" t="s">
        <v>425</v>
      </c>
    </row>
    <row r="38" spans="1:8" ht="30" x14ac:dyDescent="0.2">
      <c r="A38" s="181" t="s">
        <v>647</v>
      </c>
      <c r="B38" s="182">
        <v>247</v>
      </c>
      <c r="C38" s="182" t="s">
        <v>701</v>
      </c>
      <c r="D38" s="182" t="s">
        <v>679</v>
      </c>
      <c r="E38" s="182" t="s">
        <v>621</v>
      </c>
      <c r="F38" s="182" t="s">
        <v>664</v>
      </c>
      <c r="G38" s="183"/>
      <c r="H38" s="184" t="s">
        <v>425</v>
      </c>
    </row>
    <row r="39" spans="1:8" ht="30" x14ac:dyDescent="0.2">
      <c r="A39" s="181" t="s">
        <v>647</v>
      </c>
      <c r="B39" s="182">
        <v>253</v>
      </c>
      <c r="C39" s="182" t="s">
        <v>702</v>
      </c>
      <c r="D39" s="182" t="s">
        <v>703</v>
      </c>
      <c r="E39" s="182" t="s">
        <v>618</v>
      </c>
      <c r="F39" s="182" t="s">
        <v>650</v>
      </c>
      <c r="G39" s="183"/>
      <c r="H39" s="184" t="s">
        <v>425</v>
      </c>
    </row>
    <row r="40" spans="1:8" ht="30" x14ac:dyDescent="0.2">
      <c r="A40" s="181" t="s">
        <v>647</v>
      </c>
      <c r="B40" s="182">
        <v>254</v>
      </c>
      <c r="C40" s="182" t="s">
        <v>704</v>
      </c>
      <c r="D40" s="182" t="s">
        <v>652</v>
      </c>
      <c r="E40" s="182"/>
      <c r="F40" s="182" t="s">
        <v>656</v>
      </c>
      <c r="G40" s="183"/>
      <c r="H40" s="184" t="s">
        <v>425</v>
      </c>
    </row>
    <row r="41" spans="1:8" ht="45" x14ac:dyDescent="0.2">
      <c r="A41" s="181" t="s">
        <v>647</v>
      </c>
      <c r="B41" s="182">
        <v>256</v>
      </c>
      <c r="C41" s="182" t="s">
        <v>705</v>
      </c>
      <c r="D41" s="182" t="s">
        <v>691</v>
      </c>
      <c r="E41" s="182" t="s">
        <v>692</v>
      </c>
      <c r="F41" s="182" t="s">
        <v>664</v>
      </c>
      <c r="G41" s="183"/>
      <c r="H41" s="184" t="s">
        <v>425</v>
      </c>
    </row>
    <row r="42" spans="1:8" ht="30" x14ac:dyDescent="0.2">
      <c r="A42" s="181" t="s">
        <v>647</v>
      </c>
      <c r="B42" s="182">
        <v>261</v>
      </c>
      <c r="C42" s="182" t="s">
        <v>706</v>
      </c>
      <c r="D42" s="182" t="s">
        <v>707</v>
      </c>
      <c r="E42" s="182" t="s">
        <v>619</v>
      </c>
      <c r="F42" s="182" t="s">
        <v>656</v>
      </c>
      <c r="G42" s="183"/>
      <c r="H42" s="184" t="s">
        <v>425</v>
      </c>
    </row>
    <row r="43" spans="1:8" ht="30" x14ac:dyDescent="0.2">
      <c r="A43" s="181" t="s">
        <v>647</v>
      </c>
      <c r="B43" s="182">
        <v>269</v>
      </c>
      <c r="C43" s="182" t="s">
        <v>708</v>
      </c>
      <c r="D43" s="182" t="s">
        <v>709</v>
      </c>
      <c r="E43" s="182" t="s">
        <v>619</v>
      </c>
      <c r="F43" s="182" t="s">
        <v>625</v>
      </c>
      <c r="G43" s="183"/>
      <c r="H43" s="184" t="s">
        <v>425</v>
      </c>
    </row>
    <row r="44" spans="1:8" ht="30" x14ac:dyDescent="0.2">
      <c r="A44" s="181" t="s">
        <v>647</v>
      </c>
      <c r="B44" s="182">
        <v>29</v>
      </c>
      <c r="C44" s="182" t="s">
        <v>710</v>
      </c>
      <c r="D44" s="182" t="s">
        <v>652</v>
      </c>
      <c r="E44" s="182" t="s">
        <v>621</v>
      </c>
      <c r="F44" s="182" t="s">
        <v>664</v>
      </c>
      <c r="G44" s="183"/>
      <c r="H44" s="184" t="s">
        <v>425</v>
      </c>
    </row>
    <row r="45" spans="1:8" ht="15" x14ac:dyDescent="0.2">
      <c r="A45" s="181" t="s">
        <v>647</v>
      </c>
      <c r="B45" s="182">
        <v>3</v>
      </c>
      <c r="C45" s="182" t="s">
        <v>711</v>
      </c>
      <c r="D45" s="182" t="s">
        <v>658</v>
      </c>
      <c r="E45" s="182" t="s">
        <v>619</v>
      </c>
      <c r="F45" s="182" t="s">
        <v>625</v>
      </c>
      <c r="G45" s="183"/>
      <c r="H45" s="184" t="s">
        <v>425</v>
      </c>
    </row>
    <row r="46" spans="1:8" ht="45" x14ac:dyDescent="0.2">
      <c r="A46" s="181" t="s">
        <v>647</v>
      </c>
      <c r="B46" s="182">
        <v>30</v>
      </c>
      <c r="C46" s="182" t="s">
        <v>712</v>
      </c>
      <c r="D46" s="182" t="s">
        <v>691</v>
      </c>
      <c r="E46" s="182" t="s">
        <v>619</v>
      </c>
      <c r="F46" s="182" t="s">
        <v>625</v>
      </c>
      <c r="G46" s="183"/>
      <c r="H46" s="184" t="s">
        <v>425</v>
      </c>
    </row>
    <row r="47" spans="1:8" ht="30" x14ac:dyDescent="0.2">
      <c r="A47" s="181" t="s">
        <v>647</v>
      </c>
      <c r="B47" s="182">
        <v>304</v>
      </c>
      <c r="C47" s="182" t="s">
        <v>713</v>
      </c>
      <c r="D47" s="182" t="s">
        <v>663</v>
      </c>
      <c r="E47" s="182" t="s">
        <v>621</v>
      </c>
      <c r="F47" s="182" t="s">
        <v>625</v>
      </c>
      <c r="G47" s="183"/>
      <c r="H47" s="184" t="s">
        <v>425</v>
      </c>
    </row>
    <row r="48" spans="1:8" ht="30" x14ac:dyDescent="0.2">
      <c r="A48" s="181" t="s">
        <v>647</v>
      </c>
      <c r="B48" s="182">
        <v>310</v>
      </c>
      <c r="C48" s="182" t="s">
        <v>714</v>
      </c>
      <c r="D48" s="182" t="s">
        <v>670</v>
      </c>
      <c r="E48" s="182" t="s">
        <v>621</v>
      </c>
      <c r="F48" s="182" t="s">
        <v>653</v>
      </c>
      <c r="G48" s="183"/>
      <c r="H48" s="184" t="s">
        <v>425</v>
      </c>
    </row>
    <row r="49" spans="1:8" ht="45" x14ac:dyDescent="0.2">
      <c r="A49" s="181" t="s">
        <v>647</v>
      </c>
      <c r="B49" s="182">
        <v>315</v>
      </c>
      <c r="C49" s="182" t="s">
        <v>715</v>
      </c>
      <c r="D49" s="182" t="s">
        <v>652</v>
      </c>
      <c r="E49" s="182" t="s">
        <v>618</v>
      </c>
      <c r="F49" s="182" t="s">
        <v>664</v>
      </c>
      <c r="G49" s="183"/>
      <c r="H49" s="184" t="s">
        <v>425</v>
      </c>
    </row>
    <row r="50" spans="1:8" ht="30" x14ac:dyDescent="0.2">
      <c r="A50" s="181" t="s">
        <v>647</v>
      </c>
      <c r="B50" s="182">
        <v>339</v>
      </c>
      <c r="C50" s="182" t="s">
        <v>716</v>
      </c>
      <c r="D50" s="182" t="s">
        <v>649</v>
      </c>
      <c r="E50" s="182" t="s">
        <v>621</v>
      </c>
      <c r="F50" s="182" t="s">
        <v>664</v>
      </c>
      <c r="G50" s="183"/>
      <c r="H50" s="184" t="s">
        <v>425</v>
      </c>
    </row>
    <row r="51" spans="1:8" ht="30" x14ac:dyDescent="0.2">
      <c r="A51" s="181" t="s">
        <v>647</v>
      </c>
      <c r="B51" s="182">
        <v>342</v>
      </c>
      <c r="C51" s="182" t="s">
        <v>717</v>
      </c>
      <c r="D51" s="182" t="s">
        <v>649</v>
      </c>
      <c r="E51" s="182" t="s">
        <v>621</v>
      </c>
      <c r="F51" s="182" t="s">
        <v>664</v>
      </c>
      <c r="G51" s="183"/>
      <c r="H51" s="184" t="s">
        <v>425</v>
      </c>
    </row>
    <row r="52" spans="1:8" ht="15" x14ac:dyDescent="0.2">
      <c r="A52" s="181" t="s">
        <v>647</v>
      </c>
      <c r="B52" s="182">
        <v>347</v>
      </c>
      <c r="C52" s="182" t="s">
        <v>718</v>
      </c>
      <c r="D52" s="182" t="s">
        <v>677</v>
      </c>
      <c r="E52" s="182" t="s">
        <v>619</v>
      </c>
      <c r="F52" s="182" t="s">
        <v>625</v>
      </c>
      <c r="G52" s="183"/>
      <c r="H52" s="184" t="s">
        <v>425</v>
      </c>
    </row>
    <row r="53" spans="1:8" ht="30" x14ac:dyDescent="0.2">
      <c r="A53" s="181" t="s">
        <v>647</v>
      </c>
      <c r="B53" s="182">
        <v>35</v>
      </c>
      <c r="C53" s="182" t="s">
        <v>719</v>
      </c>
      <c r="D53" s="182" t="s">
        <v>720</v>
      </c>
      <c r="E53" s="182" t="s">
        <v>618</v>
      </c>
      <c r="F53" s="182" t="s">
        <v>656</v>
      </c>
      <c r="G53" s="183"/>
      <c r="H53" s="184" t="s">
        <v>425</v>
      </c>
    </row>
    <row r="54" spans="1:8" ht="15" x14ac:dyDescent="0.2">
      <c r="A54" s="181" t="s">
        <v>647</v>
      </c>
      <c r="B54" s="182">
        <v>353</v>
      </c>
      <c r="C54" s="182" t="s">
        <v>721</v>
      </c>
      <c r="D54" s="182" t="s">
        <v>720</v>
      </c>
      <c r="E54" s="182" t="s">
        <v>619</v>
      </c>
      <c r="F54" s="182" t="s">
        <v>625</v>
      </c>
      <c r="G54" s="183"/>
      <c r="H54" s="184" t="s">
        <v>425</v>
      </c>
    </row>
    <row r="55" spans="1:8" ht="30" x14ac:dyDescent="0.2">
      <c r="A55" s="181" t="s">
        <v>647</v>
      </c>
      <c r="B55" s="182">
        <v>360</v>
      </c>
      <c r="C55" s="182" t="s">
        <v>722</v>
      </c>
      <c r="D55" s="182" t="s">
        <v>655</v>
      </c>
      <c r="E55" s="182" t="s">
        <v>619</v>
      </c>
      <c r="F55" s="182" t="s">
        <v>625</v>
      </c>
      <c r="G55" s="183"/>
      <c r="H55" s="184" t="s">
        <v>425</v>
      </c>
    </row>
    <row r="56" spans="1:8" ht="45" x14ac:dyDescent="0.2">
      <c r="A56" s="181" t="s">
        <v>647</v>
      </c>
      <c r="B56" s="182">
        <v>369</v>
      </c>
      <c r="C56" s="182" t="s">
        <v>723</v>
      </c>
      <c r="D56" s="182" t="s">
        <v>677</v>
      </c>
      <c r="E56" s="182" t="s">
        <v>621</v>
      </c>
      <c r="F56" s="182" t="s">
        <v>656</v>
      </c>
      <c r="G56" s="183"/>
      <c r="H56" s="184" t="s">
        <v>425</v>
      </c>
    </row>
    <row r="57" spans="1:8" ht="30" x14ac:dyDescent="0.2">
      <c r="A57" s="181" t="s">
        <v>647</v>
      </c>
      <c r="B57" s="182">
        <v>371</v>
      </c>
      <c r="C57" s="182" t="s">
        <v>724</v>
      </c>
      <c r="D57" s="182" t="s">
        <v>687</v>
      </c>
      <c r="E57" s="182" t="s">
        <v>621</v>
      </c>
      <c r="F57" s="182" t="s">
        <v>650</v>
      </c>
      <c r="G57" s="183"/>
      <c r="H57" s="184" t="s">
        <v>425</v>
      </c>
    </row>
    <row r="58" spans="1:8" ht="30" x14ac:dyDescent="0.2">
      <c r="A58" s="181" t="s">
        <v>647</v>
      </c>
      <c r="B58" s="182">
        <v>378</v>
      </c>
      <c r="C58" s="182" t="s">
        <v>725</v>
      </c>
      <c r="D58" s="182" t="s">
        <v>670</v>
      </c>
      <c r="E58" s="182" t="s">
        <v>621</v>
      </c>
      <c r="F58" s="182" t="s">
        <v>625</v>
      </c>
      <c r="G58" s="183"/>
      <c r="H58" s="184" t="s">
        <v>425</v>
      </c>
    </row>
    <row r="59" spans="1:8" ht="30" x14ac:dyDescent="0.2">
      <c r="A59" s="181" t="s">
        <v>647</v>
      </c>
      <c r="B59" s="182">
        <v>379</v>
      </c>
      <c r="C59" s="182" t="s">
        <v>726</v>
      </c>
      <c r="D59" s="182" t="s">
        <v>660</v>
      </c>
      <c r="E59" s="182" t="s">
        <v>619</v>
      </c>
      <c r="F59" s="182" t="s">
        <v>625</v>
      </c>
      <c r="G59" s="183"/>
      <c r="H59" s="184" t="s">
        <v>425</v>
      </c>
    </row>
    <row r="60" spans="1:8" ht="30" x14ac:dyDescent="0.2">
      <c r="A60" s="181" t="s">
        <v>647</v>
      </c>
      <c r="B60" s="182">
        <v>382</v>
      </c>
      <c r="C60" s="182" t="s">
        <v>727</v>
      </c>
      <c r="D60" s="182" t="s">
        <v>728</v>
      </c>
      <c r="E60" s="182" t="s">
        <v>610</v>
      </c>
      <c r="F60" s="182" t="s">
        <v>653</v>
      </c>
      <c r="G60" s="183"/>
      <c r="H60" s="184" t="s">
        <v>425</v>
      </c>
    </row>
    <row r="61" spans="1:8" ht="30" x14ac:dyDescent="0.2">
      <c r="A61" s="181" t="s">
        <v>647</v>
      </c>
      <c r="B61" s="182">
        <v>385</v>
      </c>
      <c r="C61" s="182" t="s">
        <v>729</v>
      </c>
      <c r="D61" s="182" t="s">
        <v>663</v>
      </c>
      <c r="E61" s="182" t="s">
        <v>621</v>
      </c>
      <c r="F61" s="182" t="s">
        <v>625</v>
      </c>
      <c r="G61" s="183"/>
      <c r="H61" s="184" t="s">
        <v>425</v>
      </c>
    </row>
    <row r="62" spans="1:8" ht="30" x14ac:dyDescent="0.2">
      <c r="A62" s="181" t="s">
        <v>647</v>
      </c>
      <c r="B62" s="182">
        <v>394</v>
      </c>
      <c r="C62" s="182" t="s">
        <v>730</v>
      </c>
      <c r="D62" s="182" t="s">
        <v>649</v>
      </c>
      <c r="E62" s="182" t="s">
        <v>621</v>
      </c>
      <c r="F62" s="182" t="s">
        <v>650</v>
      </c>
      <c r="G62" s="183"/>
      <c r="H62" s="184" t="s">
        <v>425</v>
      </c>
    </row>
    <row r="63" spans="1:8" ht="30" x14ac:dyDescent="0.2">
      <c r="A63" s="181" t="s">
        <v>647</v>
      </c>
      <c r="B63" s="182">
        <v>4</v>
      </c>
      <c r="C63" s="182" t="s">
        <v>731</v>
      </c>
      <c r="D63" s="182" t="s">
        <v>663</v>
      </c>
      <c r="E63" s="182" t="s">
        <v>621</v>
      </c>
      <c r="F63" s="182" t="s">
        <v>650</v>
      </c>
      <c r="G63" s="183"/>
      <c r="H63" s="184" t="s">
        <v>425</v>
      </c>
    </row>
    <row r="64" spans="1:8" ht="30" x14ac:dyDescent="0.2">
      <c r="A64" s="181" t="s">
        <v>647</v>
      </c>
      <c r="B64" s="182">
        <v>405</v>
      </c>
      <c r="C64" s="182" t="s">
        <v>732</v>
      </c>
      <c r="D64" s="182" t="s">
        <v>679</v>
      </c>
      <c r="E64" s="182" t="s">
        <v>619</v>
      </c>
      <c r="F64" s="182" t="s">
        <v>625</v>
      </c>
      <c r="G64" s="183"/>
      <c r="H64" s="184" t="s">
        <v>425</v>
      </c>
    </row>
    <row r="65" spans="1:8" ht="30" x14ac:dyDescent="0.2">
      <c r="A65" s="181" t="s">
        <v>647</v>
      </c>
      <c r="B65" s="182">
        <v>406</v>
      </c>
      <c r="C65" s="182" t="s">
        <v>733</v>
      </c>
      <c r="D65" s="182" t="s">
        <v>670</v>
      </c>
      <c r="E65" s="182" t="s">
        <v>621</v>
      </c>
      <c r="F65" s="182" t="s">
        <v>664</v>
      </c>
      <c r="G65" s="183"/>
      <c r="H65" s="184" t="s">
        <v>425</v>
      </c>
    </row>
    <row r="66" spans="1:8" ht="15" x14ac:dyDescent="0.2">
      <c r="A66" s="181" t="s">
        <v>647</v>
      </c>
      <c r="B66" s="182">
        <v>414</v>
      </c>
      <c r="C66" s="182" t="s">
        <v>734</v>
      </c>
      <c r="D66" s="182" t="s">
        <v>677</v>
      </c>
      <c r="E66" s="182" t="s">
        <v>619</v>
      </c>
      <c r="F66" s="182" t="s">
        <v>625</v>
      </c>
      <c r="G66" s="183"/>
      <c r="H66" s="184" t="s">
        <v>425</v>
      </c>
    </row>
    <row r="67" spans="1:8" ht="30" x14ac:dyDescent="0.2">
      <c r="A67" s="181" t="s">
        <v>647</v>
      </c>
      <c r="B67" s="182">
        <v>420</v>
      </c>
      <c r="C67" s="182" t="s">
        <v>735</v>
      </c>
      <c r="D67" s="182" t="s">
        <v>736</v>
      </c>
      <c r="E67" s="182" t="s">
        <v>619</v>
      </c>
      <c r="F67" s="182" t="s">
        <v>625</v>
      </c>
      <c r="G67" s="183"/>
      <c r="H67" s="184" t="s">
        <v>425</v>
      </c>
    </row>
    <row r="68" spans="1:8" ht="30" x14ac:dyDescent="0.2">
      <c r="A68" s="181" t="s">
        <v>647</v>
      </c>
      <c r="B68" s="182">
        <v>424</v>
      </c>
      <c r="C68" s="182" t="s">
        <v>737</v>
      </c>
      <c r="D68" s="182" t="s">
        <v>679</v>
      </c>
      <c r="E68" s="182" t="s">
        <v>621</v>
      </c>
      <c r="F68" s="182" t="s">
        <v>625</v>
      </c>
      <c r="G68" s="183"/>
      <c r="H68" s="184" t="s">
        <v>425</v>
      </c>
    </row>
    <row r="69" spans="1:8" ht="30" x14ac:dyDescent="0.2">
      <c r="A69" s="181" t="s">
        <v>647</v>
      </c>
      <c r="B69" s="182">
        <v>427</v>
      </c>
      <c r="C69" s="182" t="s">
        <v>738</v>
      </c>
      <c r="D69" s="182" t="s">
        <v>677</v>
      </c>
      <c r="E69" s="182" t="s">
        <v>619</v>
      </c>
      <c r="F69" s="182" t="s">
        <v>653</v>
      </c>
      <c r="G69" s="183"/>
      <c r="H69" s="184" t="s">
        <v>425</v>
      </c>
    </row>
    <row r="70" spans="1:8" ht="30" x14ac:dyDescent="0.2">
      <c r="A70" s="181" t="s">
        <v>647</v>
      </c>
      <c r="B70" s="182">
        <v>430</v>
      </c>
      <c r="C70" s="182" t="s">
        <v>739</v>
      </c>
      <c r="D70" s="182" t="s">
        <v>687</v>
      </c>
      <c r="E70" s="182" t="s">
        <v>621</v>
      </c>
      <c r="F70" s="182" t="s">
        <v>625</v>
      </c>
      <c r="G70" s="183"/>
      <c r="H70" s="184" t="s">
        <v>425</v>
      </c>
    </row>
    <row r="71" spans="1:8" ht="30" x14ac:dyDescent="0.2">
      <c r="A71" s="181" t="s">
        <v>647</v>
      </c>
      <c r="B71" s="182">
        <v>435</v>
      </c>
      <c r="C71" s="182" t="s">
        <v>740</v>
      </c>
      <c r="D71" s="182" t="s">
        <v>687</v>
      </c>
      <c r="E71" s="182" t="s">
        <v>621</v>
      </c>
      <c r="F71" s="182" t="s">
        <v>653</v>
      </c>
      <c r="G71" s="183"/>
      <c r="H71" s="184" t="s">
        <v>425</v>
      </c>
    </row>
    <row r="72" spans="1:8" ht="30" x14ac:dyDescent="0.2">
      <c r="A72" s="181" t="s">
        <v>647</v>
      </c>
      <c r="B72" s="182">
        <v>436</v>
      </c>
      <c r="C72" s="182" t="s">
        <v>741</v>
      </c>
      <c r="D72" s="182" t="s">
        <v>742</v>
      </c>
      <c r="E72" s="182" t="s">
        <v>621</v>
      </c>
      <c r="F72" s="182" t="s">
        <v>650</v>
      </c>
      <c r="G72" s="183"/>
      <c r="H72" s="184" t="s">
        <v>425</v>
      </c>
    </row>
    <row r="73" spans="1:8" ht="15" x14ac:dyDescent="0.2">
      <c r="A73" s="181" t="s">
        <v>647</v>
      </c>
      <c r="B73" s="182">
        <v>437</v>
      </c>
      <c r="C73" s="182" t="s">
        <v>743</v>
      </c>
      <c r="D73" s="182" t="s">
        <v>679</v>
      </c>
      <c r="E73" s="182" t="s">
        <v>619</v>
      </c>
      <c r="F73" s="182" t="s">
        <v>625</v>
      </c>
      <c r="G73" s="183"/>
      <c r="H73" s="184" t="s">
        <v>425</v>
      </c>
    </row>
    <row r="74" spans="1:8" ht="30" x14ac:dyDescent="0.2">
      <c r="A74" s="181" t="s">
        <v>647</v>
      </c>
      <c r="B74" s="182">
        <v>438</v>
      </c>
      <c r="C74" s="182" t="s">
        <v>744</v>
      </c>
      <c r="D74" s="182" t="s">
        <v>652</v>
      </c>
      <c r="E74" s="182" t="s">
        <v>621</v>
      </c>
      <c r="F74" s="182" t="s">
        <v>650</v>
      </c>
      <c r="G74" s="183"/>
      <c r="H74" s="184" t="s">
        <v>425</v>
      </c>
    </row>
    <row r="75" spans="1:8" ht="30" x14ac:dyDescent="0.2">
      <c r="A75" s="181" t="s">
        <v>647</v>
      </c>
      <c r="B75" s="182">
        <v>441</v>
      </c>
      <c r="C75" s="182" t="s">
        <v>745</v>
      </c>
      <c r="D75" s="182" t="s">
        <v>679</v>
      </c>
      <c r="E75" s="182" t="s">
        <v>621</v>
      </c>
      <c r="F75" s="182" t="s">
        <v>653</v>
      </c>
      <c r="G75" s="183"/>
      <c r="H75" s="184" t="s">
        <v>425</v>
      </c>
    </row>
    <row r="76" spans="1:8" ht="30" x14ac:dyDescent="0.2">
      <c r="A76" s="181" t="s">
        <v>647</v>
      </c>
      <c r="B76" s="182">
        <v>444</v>
      </c>
      <c r="C76" s="182" t="s">
        <v>746</v>
      </c>
      <c r="D76" s="182" t="s">
        <v>679</v>
      </c>
      <c r="E76" s="182" t="s">
        <v>619</v>
      </c>
      <c r="F76" s="182" t="s">
        <v>650</v>
      </c>
      <c r="G76" s="183"/>
      <c r="H76" s="184" t="s">
        <v>425</v>
      </c>
    </row>
    <row r="77" spans="1:8" ht="45" x14ac:dyDescent="0.2">
      <c r="A77" s="181" t="s">
        <v>647</v>
      </c>
      <c r="B77" s="182">
        <v>445</v>
      </c>
      <c r="C77" s="182" t="s">
        <v>747</v>
      </c>
      <c r="D77" s="182" t="s">
        <v>668</v>
      </c>
      <c r="E77" s="182" t="s">
        <v>619</v>
      </c>
      <c r="F77" s="182" t="s">
        <v>653</v>
      </c>
      <c r="G77" s="183"/>
      <c r="H77" s="184" t="s">
        <v>425</v>
      </c>
    </row>
    <row r="78" spans="1:8" ht="30" x14ac:dyDescent="0.2">
      <c r="A78" s="181" t="s">
        <v>647</v>
      </c>
      <c r="B78" s="182">
        <v>446</v>
      </c>
      <c r="C78" s="182" t="s">
        <v>748</v>
      </c>
      <c r="D78" s="182" t="s">
        <v>670</v>
      </c>
      <c r="E78" s="182" t="s">
        <v>621</v>
      </c>
      <c r="F78" s="182" t="s">
        <v>625</v>
      </c>
      <c r="G78" s="183"/>
      <c r="H78" s="184" t="s">
        <v>425</v>
      </c>
    </row>
    <row r="79" spans="1:8" ht="30" x14ac:dyDescent="0.2">
      <c r="A79" s="181" t="s">
        <v>647</v>
      </c>
      <c r="B79" s="182">
        <v>448</v>
      </c>
      <c r="C79" s="182" t="s">
        <v>749</v>
      </c>
      <c r="D79" s="182" t="s">
        <v>652</v>
      </c>
      <c r="E79" s="182" t="s">
        <v>621</v>
      </c>
      <c r="F79" s="182" t="s">
        <v>653</v>
      </c>
      <c r="G79" s="183"/>
      <c r="H79" s="184" t="s">
        <v>425</v>
      </c>
    </row>
    <row r="80" spans="1:8" ht="30" x14ac:dyDescent="0.2">
      <c r="A80" s="181" t="s">
        <v>647</v>
      </c>
      <c r="B80" s="182">
        <v>449</v>
      </c>
      <c r="C80" s="182" t="s">
        <v>750</v>
      </c>
      <c r="D80" s="182" t="s">
        <v>652</v>
      </c>
      <c r="E80" s="182" t="s">
        <v>621</v>
      </c>
      <c r="F80" s="182" t="s">
        <v>653</v>
      </c>
      <c r="G80" s="183"/>
      <c r="H80" s="184" t="s">
        <v>425</v>
      </c>
    </row>
    <row r="81" spans="1:8" ht="30" x14ac:dyDescent="0.2">
      <c r="A81" s="181" t="s">
        <v>647</v>
      </c>
      <c r="B81" s="182">
        <v>45</v>
      </c>
      <c r="C81" s="182" t="s">
        <v>751</v>
      </c>
      <c r="D81" s="182" t="s">
        <v>687</v>
      </c>
      <c r="E81" s="182" t="s">
        <v>621</v>
      </c>
      <c r="F81" s="182" t="s">
        <v>653</v>
      </c>
      <c r="G81" s="183"/>
      <c r="H81" s="184" t="s">
        <v>425</v>
      </c>
    </row>
    <row r="82" spans="1:8" ht="15" x14ac:dyDescent="0.2">
      <c r="A82" s="181" t="s">
        <v>647</v>
      </c>
      <c r="B82" s="182">
        <v>450</v>
      </c>
      <c r="C82" s="182" t="s">
        <v>752</v>
      </c>
      <c r="D82" s="182" t="s">
        <v>687</v>
      </c>
      <c r="E82" s="182" t="s">
        <v>619</v>
      </c>
      <c r="F82" s="182" t="s">
        <v>656</v>
      </c>
      <c r="G82" s="183"/>
      <c r="H82" s="184" t="s">
        <v>425</v>
      </c>
    </row>
    <row r="83" spans="1:8" ht="30" x14ac:dyDescent="0.2">
      <c r="A83" s="181" t="s">
        <v>647</v>
      </c>
      <c r="B83" s="182">
        <v>451</v>
      </c>
      <c r="C83" s="182" t="s">
        <v>753</v>
      </c>
      <c r="D83" s="182" t="s">
        <v>670</v>
      </c>
      <c r="E83" s="182" t="s">
        <v>621</v>
      </c>
      <c r="F83" s="182" t="s">
        <v>625</v>
      </c>
      <c r="G83" s="183"/>
      <c r="H83" s="184" t="s">
        <v>425</v>
      </c>
    </row>
    <row r="84" spans="1:8" ht="30" x14ac:dyDescent="0.2">
      <c r="A84" s="181" t="s">
        <v>647</v>
      </c>
      <c r="B84" s="182">
        <v>455</v>
      </c>
      <c r="C84" s="182" t="s">
        <v>754</v>
      </c>
      <c r="D84" s="182" t="s">
        <v>670</v>
      </c>
      <c r="E84" s="182" t="s">
        <v>621</v>
      </c>
      <c r="F84" s="182" t="s">
        <v>653</v>
      </c>
      <c r="G84" s="183"/>
      <c r="H84" s="184" t="s">
        <v>425</v>
      </c>
    </row>
    <row r="85" spans="1:8" ht="30" x14ac:dyDescent="0.2">
      <c r="A85" s="181" t="s">
        <v>647</v>
      </c>
      <c r="B85" s="182">
        <v>458</v>
      </c>
      <c r="C85" s="182" t="s">
        <v>755</v>
      </c>
      <c r="D85" s="182" t="s">
        <v>655</v>
      </c>
      <c r="E85" s="182" t="s">
        <v>619</v>
      </c>
      <c r="F85" s="182" t="s">
        <v>650</v>
      </c>
      <c r="G85" s="183"/>
      <c r="H85" s="184" t="s">
        <v>425</v>
      </c>
    </row>
    <row r="86" spans="1:8" ht="30" x14ac:dyDescent="0.2">
      <c r="A86" s="181" t="s">
        <v>647</v>
      </c>
      <c r="B86" s="182">
        <v>459</v>
      </c>
      <c r="C86" s="182" t="s">
        <v>756</v>
      </c>
      <c r="D86" s="182" t="s">
        <v>655</v>
      </c>
      <c r="E86" s="182" t="s">
        <v>619</v>
      </c>
      <c r="F86" s="182" t="s">
        <v>625</v>
      </c>
      <c r="G86" s="183"/>
      <c r="H86" s="184" t="s">
        <v>425</v>
      </c>
    </row>
    <row r="87" spans="1:8" ht="15" x14ac:dyDescent="0.2">
      <c r="A87" s="181" t="s">
        <v>647</v>
      </c>
      <c r="B87" s="182">
        <v>460</v>
      </c>
      <c r="C87" s="182" t="s">
        <v>757</v>
      </c>
      <c r="D87" s="182" t="s">
        <v>720</v>
      </c>
      <c r="E87" s="182" t="s">
        <v>619</v>
      </c>
      <c r="F87" s="182" t="s">
        <v>625</v>
      </c>
      <c r="G87" s="183"/>
      <c r="H87" s="184" t="s">
        <v>425</v>
      </c>
    </row>
    <row r="88" spans="1:8" ht="30" x14ac:dyDescent="0.2">
      <c r="A88" s="181" t="s">
        <v>647</v>
      </c>
      <c r="B88" s="182">
        <v>461</v>
      </c>
      <c r="C88" s="182" t="s">
        <v>758</v>
      </c>
      <c r="D88" s="182" t="s">
        <v>670</v>
      </c>
      <c r="E88" s="182" t="s">
        <v>621</v>
      </c>
      <c r="F88" s="182" t="s">
        <v>625</v>
      </c>
      <c r="G88" s="183"/>
      <c r="H88" s="184" t="s">
        <v>425</v>
      </c>
    </row>
    <row r="89" spans="1:8" ht="30" x14ac:dyDescent="0.2">
      <c r="A89" s="181" t="s">
        <v>647</v>
      </c>
      <c r="B89" s="182">
        <v>462</v>
      </c>
      <c r="C89" s="182" t="s">
        <v>759</v>
      </c>
      <c r="D89" s="182" t="s">
        <v>760</v>
      </c>
      <c r="E89" s="182"/>
      <c r="F89" s="182" t="s">
        <v>650</v>
      </c>
      <c r="G89" s="183"/>
      <c r="H89" s="184" t="s">
        <v>425</v>
      </c>
    </row>
    <row r="90" spans="1:8" ht="30" x14ac:dyDescent="0.2">
      <c r="A90" s="181" t="s">
        <v>647</v>
      </c>
      <c r="B90" s="182">
        <v>469</v>
      </c>
      <c r="C90" s="182" t="s">
        <v>761</v>
      </c>
      <c r="D90" s="182" t="s">
        <v>670</v>
      </c>
      <c r="E90" s="182" t="s">
        <v>621</v>
      </c>
      <c r="F90" s="182" t="s">
        <v>650</v>
      </c>
      <c r="G90" s="183"/>
      <c r="H90" s="184" t="s">
        <v>425</v>
      </c>
    </row>
    <row r="91" spans="1:8" ht="30" x14ac:dyDescent="0.2">
      <c r="A91" s="181" t="s">
        <v>647</v>
      </c>
      <c r="B91" s="182">
        <v>471</v>
      </c>
      <c r="C91" s="182" t="s">
        <v>762</v>
      </c>
      <c r="D91" s="182" t="s">
        <v>679</v>
      </c>
      <c r="E91" s="182" t="s">
        <v>621</v>
      </c>
      <c r="F91" s="182" t="s">
        <v>625</v>
      </c>
      <c r="G91" s="183"/>
      <c r="H91" s="184" t="s">
        <v>425</v>
      </c>
    </row>
    <row r="92" spans="1:8" ht="30" x14ac:dyDescent="0.2">
      <c r="A92" s="181" t="s">
        <v>647</v>
      </c>
      <c r="B92" s="182">
        <v>475</v>
      </c>
      <c r="C92" s="182" t="s">
        <v>763</v>
      </c>
      <c r="D92" s="182" t="s">
        <v>670</v>
      </c>
      <c r="E92" s="182" t="s">
        <v>621</v>
      </c>
      <c r="F92" s="182" t="s">
        <v>653</v>
      </c>
      <c r="G92" s="183"/>
      <c r="H92" s="184" t="s">
        <v>425</v>
      </c>
    </row>
    <row r="93" spans="1:8" ht="30" x14ac:dyDescent="0.2">
      <c r="A93" s="181" t="s">
        <v>647</v>
      </c>
      <c r="B93" s="182">
        <v>476</v>
      </c>
      <c r="C93" s="182" t="s">
        <v>764</v>
      </c>
      <c r="D93" s="182" t="s">
        <v>677</v>
      </c>
      <c r="E93" s="182" t="s">
        <v>621</v>
      </c>
      <c r="F93" s="182" t="s">
        <v>650</v>
      </c>
      <c r="G93" s="183"/>
      <c r="H93" s="184" t="s">
        <v>425</v>
      </c>
    </row>
    <row r="94" spans="1:8" ht="30" x14ac:dyDescent="0.2">
      <c r="A94" s="181" t="s">
        <v>647</v>
      </c>
      <c r="B94" s="182">
        <v>477</v>
      </c>
      <c r="C94" s="182" t="s">
        <v>765</v>
      </c>
      <c r="D94" s="182" t="s">
        <v>670</v>
      </c>
      <c r="E94" s="182" t="s">
        <v>621</v>
      </c>
      <c r="F94" s="182" t="s">
        <v>625</v>
      </c>
      <c r="G94" s="183"/>
      <c r="H94" s="184" t="s">
        <v>425</v>
      </c>
    </row>
    <row r="95" spans="1:8" ht="30" x14ac:dyDescent="0.2">
      <c r="A95" s="181" t="s">
        <v>647</v>
      </c>
      <c r="B95" s="182">
        <v>48</v>
      </c>
      <c r="C95" s="182" t="s">
        <v>766</v>
      </c>
      <c r="D95" s="182" t="s">
        <v>720</v>
      </c>
      <c r="E95" s="182" t="s">
        <v>618</v>
      </c>
      <c r="F95" s="182" t="s">
        <v>656</v>
      </c>
      <c r="G95" s="183"/>
      <c r="H95" s="184" t="s">
        <v>425</v>
      </c>
    </row>
    <row r="96" spans="1:8" ht="15" x14ac:dyDescent="0.2">
      <c r="A96" s="181" t="s">
        <v>647</v>
      </c>
      <c r="B96" s="182">
        <v>480</v>
      </c>
      <c r="C96" s="182" t="s">
        <v>767</v>
      </c>
      <c r="D96" s="182" t="s">
        <v>652</v>
      </c>
      <c r="E96" s="182" t="s">
        <v>618</v>
      </c>
      <c r="F96" s="182" t="s">
        <v>625</v>
      </c>
      <c r="G96" s="183"/>
      <c r="H96" s="184" t="s">
        <v>425</v>
      </c>
    </row>
    <row r="97" spans="1:8" ht="15" x14ac:dyDescent="0.2">
      <c r="A97" s="181" t="s">
        <v>647</v>
      </c>
      <c r="B97" s="182">
        <v>481</v>
      </c>
      <c r="C97" s="182" t="s">
        <v>768</v>
      </c>
      <c r="D97" s="182" t="s">
        <v>679</v>
      </c>
      <c r="E97" s="182" t="s">
        <v>619</v>
      </c>
      <c r="F97" s="182" t="s">
        <v>650</v>
      </c>
      <c r="G97" s="183"/>
      <c r="H97" s="184" t="s">
        <v>425</v>
      </c>
    </row>
    <row r="98" spans="1:8" ht="30" x14ac:dyDescent="0.2">
      <c r="A98" s="181" t="s">
        <v>647</v>
      </c>
      <c r="B98" s="182">
        <v>485</v>
      </c>
      <c r="C98" s="182" t="s">
        <v>769</v>
      </c>
      <c r="D98" s="182" t="s">
        <v>652</v>
      </c>
      <c r="E98" s="182" t="s">
        <v>621</v>
      </c>
      <c r="F98" s="182" t="s">
        <v>650</v>
      </c>
      <c r="G98" s="183"/>
      <c r="H98" s="184" t="s">
        <v>425</v>
      </c>
    </row>
    <row r="99" spans="1:8" ht="30" x14ac:dyDescent="0.2">
      <c r="A99" s="181" t="s">
        <v>647</v>
      </c>
      <c r="B99" s="182">
        <v>489</v>
      </c>
      <c r="C99" s="182" t="s">
        <v>770</v>
      </c>
      <c r="D99" s="182" t="s">
        <v>679</v>
      </c>
      <c r="E99" s="182" t="s">
        <v>620</v>
      </c>
      <c r="F99" s="182" t="s">
        <v>664</v>
      </c>
      <c r="G99" s="183"/>
      <c r="H99" s="184" t="s">
        <v>425</v>
      </c>
    </row>
    <row r="100" spans="1:8" ht="30" x14ac:dyDescent="0.2">
      <c r="A100" s="181" t="s">
        <v>647</v>
      </c>
      <c r="B100" s="182">
        <v>49</v>
      </c>
      <c r="C100" s="182" t="s">
        <v>771</v>
      </c>
      <c r="D100" s="182" t="s">
        <v>679</v>
      </c>
      <c r="E100" s="182" t="s">
        <v>619</v>
      </c>
      <c r="F100" s="182" t="s">
        <v>625</v>
      </c>
      <c r="G100" s="183"/>
      <c r="H100" s="184" t="s">
        <v>425</v>
      </c>
    </row>
    <row r="101" spans="1:8" ht="30" x14ac:dyDescent="0.2">
      <c r="A101" s="181" t="s">
        <v>647</v>
      </c>
      <c r="B101" s="182">
        <v>490</v>
      </c>
      <c r="C101" s="182" t="s">
        <v>772</v>
      </c>
      <c r="D101" s="182" t="s">
        <v>679</v>
      </c>
      <c r="E101" s="182" t="s">
        <v>618</v>
      </c>
      <c r="F101" s="182" t="s">
        <v>664</v>
      </c>
      <c r="G101" s="183"/>
      <c r="H101" s="184" t="s">
        <v>425</v>
      </c>
    </row>
    <row r="102" spans="1:8" ht="45" x14ac:dyDescent="0.2">
      <c r="A102" s="181" t="s">
        <v>647</v>
      </c>
      <c r="B102" s="182">
        <v>491</v>
      </c>
      <c r="C102" s="182" t="s">
        <v>773</v>
      </c>
      <c r="D102" s="182" t="s">
        <v>655</v>
      </c>
      <c r="E102" s="182" t="s">
        <v>619</v>
      </c>
      <c r="F102" s="182" t="s">
        <v>664</v>
      </c>
      <c r="G102" s="183"/>
      <c r="H102" s="184" t="s">
        <v>425</v>
      </c>
    </row>
    <row r="103" spans="1:8" ht="30" x14ac:dyDescent="0.2">
      <c r="A103" s="181" t="s">
        <v>647</v>
      </c>
      <c r="B103" s="182">
        <v>492</v>
      </c>
      <c r="C103" s="182" t="s">
        <v>774</v>
      </c>
      <c r="D103" s="182" t="s">
        <v>760</v>
      </c>
      <c r="E103" s="182" t="s">
        <v>618</v>
      </c>
      <c r="F103" s="182" t="s">
        <v>656</v>
      </c>
      <c r="G103" s="183"/>
      <c r="H103" s="184" t="s">
        <v>425</v>
      </c>
    </row>
    <row r="104" spans="1:8" ht="30" x14ac:dyDescent="0.2">
      <c r="A104" s="181" t="s">
        <v>647</v>
      </c>
      <c r="B104" s="182">
        <v>493</v>
      </c>
      <c r="C104" s="182" t="s">
        <v>775</v>
      </c>
      <c r="D104" s="182" t="s">
        <v>776</v>
      </c>
      <c r="E104" s="182" t="s">
        <v>621</v>
      </c>
      <c r="F104" s="182" t="s">
        <v>625</v>
      </c>
      <c r="G104" s="183"/>
      <c r="H104" s="184" t="s">
        <v>425</v>
      </c>
    </row>
    <row r="105" spans="1:8" ht="45" x14ac:dyDescent="0.2">
      <c r="A105" s="181" t="s">
        <v>647</v>
      </c>
      <c r="B105" s="182">
        <v>494</v>
      </c>
      <c r="C105" s="182" t="s">
        <v>777</v>
      </c>
      <c r="D105" s="182" t="s">
        <v>736</v>
      </c>
      <c r="E105" s="182" t="s">
        <v>619</v>
      </c>
      <c r="F105" s="182" t="s">
        <v>664</v>
      </c>
      <c r="G105" s="183"/>
      <c r="H105" s="184" t="s">
        <v>425</v>
      </c>
    </row>
    <row r="106" spans="1:8" ht="15" x14ac:dyDescent="0.2">
      <c r="A106" s="181" t="s">
        <v>647</v>
      </c>
      <c r="B106" s="182">
        <v>495</v>
      </c>
      <c r="C106" s="182" t="s">
        <v>778</v>
      </c>
      <c r="D106" s="182" t="s">
        <v>679</v>
      </c>
      <c r="E106" s="182" t="s">
        <v>619</v>
      </c>
      <c r="F106" s="182" t="s">
        <v>650</v>
      </c>
      <c r="G106" s="183"/>
      <c r="H106" s="184" t="s">
        <v>425</v>
      </c>
    </row>
    <row r="107" spans="1:8" ht="30" x14ac:dyDescent="0.2">
      <c r="A107" s="181" t="s">
        <v>647</v>
      </c>
      <c r="B107" s="182">
        <v>496</v>
      </c>
      <c r="C107" s="182" t="s">
        <v>779</v>
      </c>
      <c r="D107" s="182" t="s">
        <v>652</v>
      </c>
      <c r="E107" s="182" t="s">
        <v>621</v>
      </c>
      <c r="F107" s="182" t="s">
        <v>625</v>
      </c>
      <c r="G107" s="183"/>
      <c r="H107" s="184" t="s">
        <v>425</v>
      </c>
    </row>
    <row r="108" spans="1:8" ht="30" x14ac:dyDescent="0.2">
      <c r="A108" s="181" t="s">
        <v>647</v>
      </c>
      <c r="B108" s="182">
        <v>497</v>
      </c>
      <c r="C108" s="182" t="s">
        <v>780</v>
      </c>
      <c r="D108" s="182" t="s">
        <v>760</v>
      </c>
      <c r="E108" s="182" t="s">
        <v>618</v>
      </c>
      <c r="F108" s="182" t="s">
        <v>664</v>
      </c>
      <c r="G108" s="183"/>
      <c r="H108" s="184" t="s">
        <v>425</v>
      </c>
    </row>
    <row r="109" spans="1:8" ht="30" x14ac:dyDescent="0.2">
      <c r="A109" s="181" t="s">
        <v>647</v>
      </c>
      <c r="B109" s="182">
        <v>50</v>
      </c>
      <c r="C109" s="182" t="s">
        <v>781</v>
      </c>
      <c r="D109" s="182" t="s">
        <v>652</v>
      </c>
      <c r="E109" s="182" t="s">
        <v>621</v>
      </c>
      <c r="F109" s="182" t="s">
        <v>650</v>
      </c>
      <c r="G109" s="183"/>
      <c r="H109" s="184" t="s">
        <v>425</v>
      </c>
    </row>
    <row r="110" spans="1:8" ht="30" x14ac:dyDescent="0.2">
      <c r="A110" s="181" t="s">
        <v>647</v>
      </c>
      <c r="B110" s="182">
        <v>501</v>
      </c>
      <c r="C110" s="182" t="s">
        <v>782</v>
      </c>
      <c r="D110" s="182" t="s">
        <v>760</v>
      </c>
      <c r="E110" s="182" t="s">
        <v>618</v>
      </c>
      <c r="F110" s="182" t="s">
        <v>650</v>
      </c>
      <c r="G110" s="183"/>
      <c r="H110" s="184" t="s">
        <v>425</v>
      </c>
    </row>
    <row r="111" spans="1:8" ht="30" x14ac:dyDescent="0.2">
      <c r="A111" s="181" t="s">
        <v>647</v>
      </c>
      <c r="B111" s="182">
        <v>502</v>
      </c>
      <c r="C111" s="182" t="s">
        <v>783</v>
      </c>
      <c r="D111" s="182" t="s">
        <v>677</v>
      </c>
      <c r="E111" s="182" t="s">
        <v>621</v>
      </c>
      <c r="F111" s="182" t="s">
        <v>664</v>
      </c>
      <c r="G111" s="183"/>
      <c r="H111" s="184" t="s">
        <v>425</v>
      </c>
    </row>
    <row r="112" spans="1:8" ht="30" x14ac:dyDescent="0.2">
      <c r="A112" s="181" t="s">
        <v>647</v>
      </c>
      <c r="B112" s="182">
        <v>507</v>
      </c>
      <c r="C112" s="182" t="s">
        <v>784</v>
      </c>
      <c r="D112" s="182" t="s">
        <v>673</v>
      </c>
      <c r="E112" s="182" t="s">
        <v>619</v>
      </c>
      <c r="F112" s="182" t="s">
        <v>656</v>
      </c>
      <c r="G112" s="183"/>
      <c r="H112" s="184" t="s">
        <v>425</v>
      </c>
    </row>
    <row r="113" spans="1:8" ht="15" x14ac:dyDescent="0.2">
      <c r="A113" s="181" t="s">
        <v>647</v>
      </c>
      <c r="B113" s="182">
        <v>509</v>
      </c>
      <c r="C113" s="182" t="s">
        <v>785</v>
      </c>
      <c r="D113" s="182" t="s">
        <v>673</v>
      </c>
      <c r="E113" s="182" t="s">
        <v>619</v>
      </c>
      <c r="F113" s="182" t="s">
        <v>625</v>
      </c>
      <c r="G113" s="183"/>
      <c r="H113" s="184" t="s">
        <v>425</v>
      </c>
    </row>
    <row r="114" spans="1:8" ht="30" x14ac:dyDescent="0.2">
      <c r="A114" s="181" t="s">
        <v>647</v>
      </c>
      <c r="B114" s="182">
        <v>51</v>
      </c>
      <c r="C114" s="182" t="s">
        <v>786</v>
      </c>
      <c r="D114" s="182" t="s">
        <v>663</v>
      </c>
      <c r="E114" s="182" t="s">
        <v>621</v>
      </c>
      <c r="F114" s="182" t="s">
        <v>625</v>
      </c>
      <c r="G114" s="183"/>
      <c r="H114" s="184" t="s">
        <v>425</v>
      </c>
    </row>
    <row r="115" spans="1:8" ht="45" x14ac:dyDescent="0.2">
      <c r="A115" s="181" t="s">
        <v>647</v>
      </c>
      <c r="B115" s="182">
        <v>510</v>
      </c>
      <c r="C115" s="182" t="s">
        <v>787</v>
      </c>
      <c r="D115" s="182" t="s">
        <v>677</v>
      </c>
      <c r="E115" s="182" t="s">
        <v>621</v>
      </c>
      <c r="F115" s="182" t="s">
        <v>625</v>
      </c>
      <c r="G115" s="183"/>
      <c r="H115" s="184" t="s">
        <v>425</v>
      </c>
    </row>
    <row r="116" spans="1:8" ht="30" x14ac:dyDescent="0.2">
      <c r="A116" s="181" t="s">
        <v>647</v>
      </c>
      <c r="B116" s="182">
        <v>511</v>
      </c>
      <c r="C116" s="182" t="s">
        <v>788</v>
      </c>
      <c r="D116" s="182" t="s">
        <v>776</v>
      </c>
      <c r="E116" s="182" t="s">
        <v>620</v>
      </c>
      <c r="F116" s="182" t="s">
        <v>650</v>
      </c>
      <c r="G116" s="183"/>
      <c r="H116" s="184" t="s">
        <v>425</v>
      </c>
    </row>
    <row r="117" spans="1:8" ht="30" x14ac:dyDescent="0.2">
      <c r="A117" s="181" t="s">
        <v>647</v>
      </c>
      <c r="B117" s="182">
        <v>512</v>
      </c>
      <c r="C117" s="182" t="s">
        <v>789</v>
      </c>
      <c r="D117" s="182" t="s">
        <v>679</v>
      </c>
      <c r="E117" s="182" t="s">
        <v>621</v>
      </c>
      <c r="F117" s="182" t="s">
        <v>625</v>
      </c>
      <c r="G117" s="183"/>
      <c r="H117" s="184" t="s">
        <v>425</v>
      </c>
    </row>
    <row r="118" spans="1:8" ht="30" x14ac:dyDescent="0.2">
      <c r="A118" s="181" t="s">
        <v>647</v>
      </c>
      <c r="B118" s="182">
        <v>513</v>
      </c>
      <c r="C118" s="182" t="s">
        <v>790</v>
      </c>
      <c r="D118" s="182" t="s">
        <v>679</v>
      </c>
      <c r="E118" s="182" t="s">
        <v>621</v>
      </c>
      <c r="F118" s="182" t="s">
        <v>656</v>
      </c>
      <c r="G118" s="183"/>
      <c r="H118" s="184" t="s">
        <v>425</v>
      </c>
    </row>
    <row r="119" spans="1:8" ht="30" x14ac:dyDescent="0.2">
      <c r="A119" s="181" t="s">
        <v>647</v>
      </c>
      <c r="B119" s="182">
        <v>514</v>
      </c>
      <c r="C119" s="182" t="s">
        <v>791</v>
      </c>
      <c r="D119" s="182" t="s">
        <v>670</v>
      </c>
      <c r="E119" s="182" t="s">
        <v>621</v>
      </c>
      <c r="F119" s="182" t="s">
        <v>650</v>
      </c>
      <c r="G119" s="183"/>
      <c r="H119" s="184" t="s">
        <v>425</v>
      </c>
    </row>
    <row r="120" spans="1:8" ht="45" x14ac:dyDescent="0.2">
      <c r="A120" s="181" t="s">
        <v>647</v>
      </c>
      <c r="B120" s="182">
        <v>516</v>
      </c>
      <c r="C120" s="182" t="s">
        <v>792</v>
      </c>
      <c r="D120" s="182" t="s">
        <v>652</v>
      </c>
      <c r="E120" s="182" t="s">
        <v>618</v>
      </c>
      <c r="F120" s="182" t="s">
        <v>664</v>
      </c>
      <c r="G120" s="183"/>
      <c r="H120" s="184" t="s">
        <v>425</v>
      </c>
    </row>
    <row r="121" spans="1:8" ht="30" x14ac:dyDescent="0.2">
      <c r="A121" s="181" t="s">
        <v>647</v>
      </c>
      <c r="B121" s="182">
        <v>517</v>
      </c>
      <c r="C121" s="182" t="s">
        <v>793</v>
      </c>
      <c r="D121" s="182" t="s">
        <v>679</v>
      </c>
      <c r="E121" s="182" t="s">
        <v>621</v>
      </c>
      <c r="F121" s="182" t="s">
        <v>625</v>
      </c>
      <c r="G121" s="183"/>
      <c r="H121" s="184" t="s">
        <v>425</v>
      </c>
    </row>
    <row r="122" spans="1:8" ht="15" x14ac:dyDescent="0.2">
      <c r="A122" s="181" t="s">
        <v>647</v>
      </c>
      <c r="B122" s="182">
        <v>518</v>
      </c>
      <c r="C122" s="182" t="s">
        <v>794</v>
      </c>
      <c r="D122" s="182" t="s">
        <v>658</v>
      </c>
      <c r="E122" s="182" t="s">
        <v>622</v>
      </c>
      <c r="F122" s="182" t="s">
        <v>625</v>
      </c>
      <c r="G122" s="183"/>
      <c r="H122" s="184" t="s">
        <v>425</v>
      </c>
    </row>
    <row r="123" spans="1:8" ht="30" x14ac:dyDescent="0.2">
      <c r="A123" s="181" t="s">
        <v>647</v>
      </c>
      <c r="B123" s="182">
        <v>519</v>
      </c>
      <c r="C123" s="182" t="s">
        <v>795</v>
      </c>
      <c r="D123" s="182" t="s">
        <v>670</v>
      </c>
      <c r="E123" s="182" t="s">
        <v>621</v>
      </c>
      <c r="F123" s="182" t="s">
        <v>650</v>
      </c>
      <c r="G123" s="183"/>
      <c r="H123" s="184" t="s">
        <v>425</v>
      </c>
    </row>
    <row r="124" spans="1:8" ht="30" x14ac:dyDescent="0.2">
      <c r="A124" s="181" t="s">
        <v>647</v>
      </c>
      <c r="B124" s="182">
        <v>520</v>
      </c>
      <c r="C124" s="182" t="s">
        <v>796</v>
      </c>
      <c r="D124" s="182" t="s">
        <v>677</v>
      </c>
      <c r="E124" s="182" t="s">
        <v>619</v>
      </c>
      <c r="F124" s="182" t="s">
        <v>625</v>
      </c>
      <c r="G124" s="183"/>
      <c r="H124" s="184" t="s">
        <v>425</v>
      </c>
    </row>
    <row r="125" spans="1:8" ht="30" x14ac:dyDescent="0.2">
      <c r="A125" s="181" t="s">
        <v>647</v>
      </c>
      <c r="B125" s="182">
        <v>521</v>
      </c>
      <c r="C125" s="182" t="s">
        <v>797</v>
      </c>
      <c r="D125" s="182" t="s">
        <v>670</v>
      </c>
      <c r="E125" s="182" t="s">
        <v>621</v>
      </c>
      <c r="F125" s="182" t="s">
        <v>650</v>
      </c>
      <c r="G125" s="183"/>
      <c r="H125" s="184" t="s">
        <v>425</v>
      </c>
    </row>
    <row r="126" spans="1:8" ht="30" x14ac:dyDescent="0.2">
      <c r="A126" s="181" t="s">
        <v>647</v>
      </c>
      <c r="B126" s="182">
        <v>522</v>
      </c>
      <c r="C126" s="182" t="s">
        <v>798</v>
      </c>
      <c r="D126" s="182" t="s">
        <v>670</v>
      </c>
      <c r="E126" s="182" t="s">
        <v>621</v>
      </c>
      <c r="F126" s="182" t="s">
        <v>625</v>
      </c>
      <c r="G126" s="183"/>
      <c r="H126" s="184" t="s">
        <v>425</v>
      </c>
    </row>
    <row r="127" spans="1:8" ht="30" x14ac:dyDescent="0.2">
      <c r="A127" s="181" t="s">
        <v>647</v>
      </c>
      <c r="B127" s="182">
        <v>524</v>
      </c>
      <c r="C127" s="182" t="s">
        <v>799</v>
      </c>
      <c r="D127" s="182" t="s">
        <v>652</v>
      </c>
      <c r="E127" s="182" t="s">
        <v>621</v>
      </c>
      <c r="F127" s="182" t="s">
        <v>664</v>
      </c>
      <c r="G127" s="183"/>
      <c r="H127" s="184" t="s">
        <v>425</v>
      </c>
    </row>
    <row r="128" spans="1:8" ht="30" x14ac:dyDescent="0.2">
      <c r="A128" s="181" t="s">
        <v>647</v>
      </c>
      <c r="B128" s="182">
        <v>525</v>
      </c>
      <c r="C128" s="182" t="s">
        <v>800</v>
      </c>
      <c r="D128" s="182" t="s">
        <v>663</v>
      </c>
      <c r="E128" s="182" t="s">
        <v>621</v>
      </c>
      <c r="F128" s="182" t="s">
        <v>625</v>
      </c>
      <c r="G128" s="183"/>
      <c r="H128" s="184" t="s">
        <v>425</v>
      </c>
    </row>
    <row r="129" spans="1:8" ht="45" x14ac:dyDescent="0.2">
      <c r="A129" s="181" t="s">
        <v>647</v>
      </c>
      <c r="B129" s="182">
        <v>530</v>
      </c>
      <c r="C129" s="182" t="s">
        <v>801</v>
      </c>
      <c r="D129" s="182" t="s">
        <v>677</v>
      </c>
      <c r="E129" s="182" t="s">
        <v>621</v>
      </c>
      <c r="F129" s="182" t="s">
        <v>650</v>
      </c>
      <c r="G129" s="183"/>
      <c r="H129" s="184" t="s">
        <v>425</v>
      </c>
    </row>
    <row r="130" spans="1:8" ht="15" x14ac:dyDescent="0.2">
      <c r="A130" s="181" t="s">
        <v>647</v>
      </c>
      <c r="B130" s="182">
        <v>531</v>
      </c>
      <c r="C130" s="182" t="s">
        <v>802</v>
      </c>
      <c r="D130" s="182" t="s">
        <v>720</v>
      </c>
      <c r="E130" s="182" t="s">
        <v>619</v>
      </c>
      <c r="F130" s="182" t="s">
        <v>625</v>
      </c>
      <c r="G130" s="183"/>
      <c r="H130" s="184" t="s">
        <v>425</v>
      </c>
    </row>
    <row r="131" spans="1:8" ht="30" x14ac:dyDescent="0.2">
      <c r="A131" s="181" t="s">
        <v>647</v>
      </c>
      <c r="B131" s="182">
        <v>533</v>
      </c>
      <c r="C131" s="182" t="s">
        <v>803</v>
      </c>
      <c r="D131" s="182" t="s">
        <v>720</v>
      </c>
      <c r="E131" s="182" t="s">
        <v>619</v>
      </c>
      <c r="F131" s="182" t="s">
        <v>653</v>
      </c>
      <c r="G131" s="183"/>
      <c r="H131" s="184" t="s">
        <v>425</v>
      </c>
    </row>
    <row r="132" spans="1:8" ht="30" x14ac:dyDescent="0.2">
      <c r="A132" s="181" t="s">
        <v>647</v>
      </c>
      <c r="B132" s="182">
        <v>536</v>
      </c>
      <c r="C132" s="182" t="s">
        <v>804</v>
      </c>
      <c r="D132" s="182" t="s">
        <v>663</v>
      </c>
      <c r="E132" s="182" t="s">
        <v>621</v>
      </c>
      <c r="F132" s="182" t="s">
        <v>653</v>
      </c>
      <c r="G132" s="183"/>
      <c r="H132" s="184" t="s">
        <v>425</v>
      </c>
    </row>
    <row r="133" spans="1:8" ht="60" x14ac:dyDescent="0.2">
      <c r="A133" s="181" t="s">
        <v>647</v>
      </c>
      <c r="B133" s="182">
        <v>54</v>
      </c>
      <c r="C133" s="182" t="s">
        <v>805</v>
      </c>
      <c r="D133" s="182" t="s">
        <v>806</v>
      </c>
      <c r="E133" s="182" t="s">
        <v>619</v>
      </c>
      <c r="F133" s="182" t="s">
        <v>625</v>
      </c>
      <c r="G133" s="183"/>
      <c r="H133" s="184" t="s">
        <v>425</v>
      </c>
    </row>
    <row r="134" spans="1:8" ht="30" x14ac:dyDescent="0.2">
      <c r="A134" s="181" t="s">
        <v>647</v>
      </c>
      <c r="B134" s="182">
        <v>55</v>
      </c>
      <c r="C134" s="182" t="s">
        <v>807</v>
      </c>
      <c r="D134" s="182" t="s">
        <v>652</v>
      </c>
      <c r="E134" s="182" t="s">
        <v>620</v>
      </c>
      <c r="F134" s="182" t="s">
        <v>664</v>
      </c>
      <c r="G134" s="183"/>
      <c r="H134" s="184" t="s">
        <v>425</v>
      </c>
    </row>
    <row r="135" spans="1:8" ht="30" x14ac:dyDescent="0.2">
      <c r="A135" s="181" t="s">
        <v>647</v>
      </c>
      <c r="B135" s="182">
        <v>57</v>
      </c>
      <c r="C135" s="182" t="s">
        <v>808</v>
      </c>
      <c r="D135" s="182" t="s">
        <v>652</v>
      </c>
      <c r="E135" s="182" t="s">
        <v>620</v>
      </c>
      <c r="F135" s="182" t="s">
        <v>664</v>
      </c>
      <c r="G135" s="183"/>
      <c r="H135" s="184" t="s">
        <v>425</v>
      </c>
    </row>
    <row r="136" spans="1:8" ht="30" x14ac:dyDescent="0.2">
      <c r="A136" s="181" t="s">
        <v>647</v>
      </c>
      <c r="B136" s="182">
        <v>611</v>
      </c>
      <c r="C136" s="182" t="s">
        <v>809</v>
      </c>
      <c r="D136" s="182" t="s">
        <v>673</v>
      </c>
      <c r="E136" s="182" t="s">
        <v>619</v>
      </c>
      <c r="F136" s="182" t="s">
        <v>653</v>
      </c>
      <c r="G136" s="183"/>
      <c r="H136" s="184" t="s">
        <v>425</v>
      </c>
    </row>
    <row r="137" spans="1:8" ht="30" x14ac:dyDescent="0.2">
      <c r="A137" s="181" t="s">
        <v>647</v>
      </c>
      <c r="B137" s="182">
        <v>63</v>
      </c>
      <c r="C137" s="182" t="s">
        <v>810</v>
      </c>
      <c r="D137" s="182" t="s">
        <v>776</v>
      </c>
      <c r="E137" s="182" t="s">
        <v>619</v>
      </c>
      <c r="F137" s="182" t="s">
        <v>664</v>
      </c>
      <c r="G137" s="183"/>
      <c r="H137" s="184" t="s">
        <v>425</v>
      </c>
    </row>
    <row r="138" spans="1:8" ht="30" x14ac:dyDescent="0.2">
      <c r="A138" s="181" t="s">
        <v>647</v>
      </c>
      <c r="B138" s="182">
        <v>64</v>
      </c>
      <c r="C138" s="182" t="s">
        <v>811</v>
      </c>
      <c r="D138" s="182" t="s">
        <v>652</v>
      </c>
      <c r="E138" s="182" t="s">
        <v>619</v>
      </c>
      <c r="F138" s="182" t="s">
        <v>625</v>
      </c>
      <c r="G138" s="183"/>
      <c r="H138" s="184" t="s">
        <v>425</v>
      </c>
    </row>
    <row r="139" spans="1:8" ht="30" x14ac:dyDescent="0.2">
      <c r="A139" s="181" t="s">
        <v>647</v>
      </c>
      <c r="B139" s="182">
        <v>688</v>
      </c>
      <c r="C139" s="182" t="s">
        <v>812</v>
      </c>
      <c r="D139" s="182" t="s">
        <v>663</v>
      </c>
      <c r="E139" s="182" t="s">
        <v>621</v>
      </c>
      <c r="F139" s="182" t="s">
        <v>650</v>
      </c>
      <c r="G139" s="183"/>
      <c r="H139" s="184" t="s">
        <v>425</v>
      </c>
    </row>
    <row r="140" spans="1:8" ht="30" x14ac:dyDescent="0.2">
      <c r="A140" s="181" t="s">
        <v>647</v>
      </c>
      <c r="B140" s="182">
        <v>73</v>
      </c>
      <c r="C140" s="182" t="s">
        <v>813</v>
      </c>
      <c r="D140" s="182" t="s">
        <v>652</v>
      </c>
      <c r="E140" s="182" t="s">
        <v>618</v>
      </c>
      <c r="F140" s="182" t="s">
        <v>653</v>
      </c>
      <c r="G140" s="183"/>
      <c r="H140" s="184" t="s">
        <v>425</v>
      </c>
    </row>
    <row r="141" spans="1:8" ht="45" x14ac:dyDescent="0.2">
      <c r="A141" s="181" t="s">
        <v>647</v>
      </c>
      <c r="B141" s="182">
        <v>74</v>
      </c>
      <c r="C141" s="182" t="s">
        <v>814</v>
      </c>
      <c r="D141" s="182" t="s">
        <v>652</v>
      </c>
      <c r="E141" s="182" t="s">
        <v>620</v>
      </c>
      <c r="F141" s="182" t="s">
        <v>664</v>
      </c>
      <c r="G141" s="183"/>
      <c r="H141" s="184" t="s">
        <v>425</v>
      </c>
    </row>
    <row r="142" spans="1:8" ht="30" x14ac:dyDescent="0.2">
      <c r="A142" s="181" t="s">
        <v>647</v>
      </c>
      <c r="B142" s="182">
        <v>75</v>
      </c>
      <c r="C142" s="182" t="s">
        <v>815</v>
      </c>
      <c r="D142" s="182" t="s">
        <v>663</v>
      </c>
      <c r="E142" s="182" t="s">
        <v>621</v>
      </c>
      <c r="F142" s="182" t="s">
        <v>664</v>
      </c>
      <c r="G142" s="183"/>
      <c r="H142" s="184" t="s">
        <v>425</v>
      </c>
    </row>
    <row r="143" spans="1:8" ht="30" x14ac:dyDescent="0.2">
      <c r="A143" s="181" t="s">
        <v>647</v>
      </c>
      <c r="B143" s="182">
        <v>8</v>
      </c>
      <c r="C143" s="182" t="s">
        <v>816</v>
      </c>
      <c r="D143" s="182" t="s">
        <v>817</v>
      </c>
      <c r="E143" s="182" t="s">
        <v>620</v>
      </c>
      <c r="F143" s="182" t="s">
        <v>664</v>
      </c>
      <c r="G143" s="183"/>
      <c r="H143" s="184" t="s">
        <v>425</v>
      </c>
    </row>
    <row r="144" spans="1:8" ht="45" x14ac:dyDescent="0.2">
      <c r="A144" s="181" t="s">
        <v>647</v>
      </c>
      <c r="B144" s="182">
        <v>82</v>
      </c>
      <c r="C144" s="182" t="s">
        <v>818</v>
      </c>
      <c r="D144" s="182" t="s">
        <v>663</v>
      </c>
      <c r="E144" s="182" t="s">
        <v>619</v>
      </c>
      <c r="F144" s="182" t="s">
        <v>656</v>
      </c>
      <c r="G144" s="183"/>
      <c r="H144" s="184" t="s">
        <v>425</v>
      </c>
    </row>
    <row r="145" spans="1:8" ht="30" x14ac:dyDescent="0.2">
      <c r="A145" s="181" t="s">
        <v>647</v>
      </c>
      <c r="B145" s="182">
        <v>840</v>
      </c>
      <c r="C145" s="182" t="s">
        <v>819</v>
      </c>
      <c r="D145" s="182" t="s">
        <v>820</v>
      </c>
      <c r="E145" s="182" t="s">
        <v>619</v>
      </c>
      <c r="F145" s="182" t="s">
        <v>650</v>
      </c>
      <c r="G145" s="183"/>
      <c r="H145" s="184" t="s">
        <v>425</v>
      </c>
    </row>
    <row r="146" spans="1:8" ht="30" x14ac:dyDescent="0.2">
      <c r="A146" s="181" t="s">
        <v>647</v>
      </c>
      <c r="B146" s="182">
        <v>85</v>
      </c>
      <c r="C146" s="182" t="s">
        <v>821</v>
      </c>
      <c r="D146" s="182" t="s">
        <v>687</v>
      </c>
      <c r="E146" s="182" t="s">
        <v>621</v>
      </c>
      <c r="F146" s="182" t="s">
        <v>625</v>
      </c>
      <c r="G146" s="183"/>
      <c r="H146" s="184" t="s">
        <v>425</v>
      </c>
    </row>
    <row r="147" spans="1:8" ht="15" x14ac:dyDescent="0.2">
      <c r="A147" s="181" t="s">
        <v>647</v>
      </c>
      <c r="B147" s="182">
        <v>90</v>
      </c>
      <c r="C147" s="182" t="s">
        <v>822</v>
      </c>
      <c r="D147" s="182" t="s">
        <v>677</v>
      </c>
      <c r="E147" s="182" t="s">
        <v>619</v>
      </c>
      <c r="F147" s="182" t="s">
        <v>625</v>
      </c>
      <c r="G147" s="183"/>
      <c r="H147" s="184" t="s">
        <v>425</v>
      </c>
    </row>
    <row r="148" spans="1:8" ht="45" x14ac:dyDescent="0.2">
      <c r="A148" s="181" t="s">
        <v>647</v>
      </c>
      <c r="B148" s="182">
        <v>91</v>
      </c>
      <c r="C148" s="182" t="s">
        <v>823</v>
      </c>
      <c r="D148" s="182" t="s">
        <v>652</v>
      </c>
      <c r="E148" s="182" t="s">
        <v>621</v>
      </c>
      <c r="F148" s="182" t="s">
        <v>625</v>
      </c>
      <c r="G148" s="183"/>
      <c r="H148" s="184" t="s">
        <v>425</v>
      </c>
    </row>
    <row r="149" spans="1:8" ht="30" x14ac:dyDescent="0.2">
      <c r="A149" s="181" t="s">
        <v>647</v>
      </c>
      <c r="B149" s="182">
        <v>92</v>
      </c>
      <c r="C149" s="182" t="s">
        <v>824</v>
      </c>
      <c r="D149" s="182" t="s">
        <v>652</v>
      </c>
      <c r="E149" s="182" t="s">
        <v>618</v>
      </c>
      <c r="F149" s="182" t="s">
        <v>664</v>
      </c>
      <c r="G149" s="183"/>
      <c r="H149" s="184" t="s">
        <v>425</v>
      </c>
    </row>
    <row r="150" spans="1:8" ht="30" x14ac:dyDescent="0.2">
      <c r="A150" s="181" t="s">
        <v>647</v>
      </c>
      <c r="B150" s="182">
        <v>947</v>
      </c>
      <c r="C150" s="182" t="s">
        <v>825</v>
      </c>
      <c r="D150" s="182" t="s">
        <v>687</v>
      </c>
      <c r="E150" s="182" t="s">
        <v>621</v>
      </c>
      <c r="F150" s="182" t="s">
        <v>650</v>
      </c>
      <c r="G150" s="183"/>
      <c r="H150" s="184" t="s">
        <v>425</v>
      </c>
    </row>
    <row r="151" spans="1:8" ht="30" x14ac:dyDescent="0.2">
      <c r="A151" s="185" t="s">
        <v>647</v>
      </c>
      <c r="B151" s="186">
        <v>96</v>
      </c>
      <c r="C151" s="186" t="s">
        <v>826</v>
      </c>
      <c r="D151" s="186" t="s">
        <v>652</v>
      </c>
      <c r="E151" s="186" t="s">
        <v>620</v>
      </c>
      <c r="F151" s="186" t="s">
        <v>664</v>
      </c>
      <c r="G151" s="187"/>
      <c r="H151" s="184" t="s">
        <v>425</v>
      </c>
    </row>
    <row r="152" spans="1:8" ht="45" x14ac:dyDescent="0.2">
      <c r="A152" s="177" t="s">
        <v>642</v>
      </c>
      <c r="B152" s="178" t="s">
        <v>643</v>
      </c>
      <c r="C152" s="178" t="s">
        <v>644</v>
      </c>
      <c r="D152" s="178" t="s">
        <v>645</v>
      </c>
      <c r="E152" s="178" t="s">
        <v>627</v>
      </c>
      <c r="F152" s="178" t="s">
        <v>624</v>
      </c>
      <c r="G152" s="179" t="s">
        <v>646</v>
      </c>
      <c r="H152" s="184" t="s">
        <v>425</v>
      </c>
    </row>
    <row r="153" spans="1:8" ht="30" x14ac:dyDescent="0.2">
      <c r="A153" s="181" t="s">
        <v>325</v>
      </c>
      <c r="B153" s="182">
        <v>1002</v>
      </c>
      <c r="C153" s="182" t="s">
        <v>827</v>
      </c>
      <c r="D153" s="182" t="s">
        <v>828</v>
      </c>
      <c r="E153" s="182" t="s">
        <v>623</v>
      </c>
      <c r="F153" s="182" t="s">
        <v>625</v>
      </c>
      <c r="G153" s="183"/>
      <c r="H153" s="184" t="s">
        <v>425</v>
      </c>
    </row>
    <row r="154" spans="1:8" ht="30" x14ac:dyDescent="0.2">
      <c r="A154" s="181" t="s">
        <v>325</v>
      </c>
      <c r="B154" s="182">
        <v>1003</v>
      </c>
      <c r="C154" s="182" t="s">
        <v>829</v>
      </c>
      <c r="D154" s="182" t="s">
        <v>828</v>
      </c>
      <c r="E154" s="182" t="s">
        <v>623</v>
      </c>
      <c r="F154" s="182" t="s">
        <v>625</v>
      </c>
      <c r="G154" s="183"/>
      <c r="H154" s="184" t="s">
        <v>425</v>
      </c>
    </row>
    <row r="155" spans="1:8" ht="30" x14ac:dyDescent="0.2">
      <c r="A155" s="181" t="s">
        <v>325</v>
      </c>
      <c r="B155" s="182">
        <v>1004</v>
      </c>
      <c r="C155" s="182" t="s">
        <v>830</v>
      </c>
      <c r="D155" s="182" t="s">
        <v>687</v>
      </c>
      <c r="E155" s="182" t="s">
        <v>623</v>
      </c>
      <c r="F155" s="182" t="s">
        <v>625</v>
      </c>
      <c r="G155" s="183"/>
      <c r="H155" s="184" t="s">
        <v>425</v>
      </c>
    </row>
    <row r="156" spans="1:8" ht="60" x14ac:dyDescent="0.2">
      <c r="A156" s="181" t="s">
        <v>325</v>
      </c>
      <c r="B156" s="182">
        <v>1020</v>
      </c>
      <c r="C156" s="182" t="s">
        <v>831</v>
      </c>
      <c r="D156" s="182" t="s">
        <v>832</v>
      </c>
      <c r="E156" s="182" t="s">
        <v>629</v>
      </c>
      <c r="F156" s="182" t="s">
        <v>625</v>
      </c>
      <c r="G156" s="183"/>
      <c r="H156" s="184" t="s">
        <v>425</v>
      </c>
    </row>
    <row r="157" spans="1:8" ht="30" x14ac:dyDescent="0.2">
      <c r="A157" s="181" t="s">
        <v>325</v>
      </c>
      <c r="B157" s="182">
        <v>1021</v>
      </c>
      <c r="C157" s="182" t="s">
        <v>833</v>
      </c>
      <c r="D157" s="182" t="s">
        <v>820</v>
      </c>
      <c r="E157" s="182" t="s">
        <v>630</v>
      </c>
      <c r="F157" s="182" t="s">
        <v>625</v>
      </c>
      <c r="G157" s="183"/>
      <c r="H157" s="184" t="s">
        <v>425</v>
      </c>
    </row>
    <row r="158" spans="1:8" ht="45" x14ac:dyDescent="0.2">
      <c r="A158" s="181" t="s">
        <v>325</v>
      </c>
      <c r="B158" s="182">
        <v>1022</v>
      </c>
      <c r="C158" s="182" t="s">
        <v>834</v>
      </c>
      <c r="D158" s="182" t="s">
        <v>820</v>
      </c>
      <c r="E158" s="182" t="s">
        <v>630</v>
      </c>
      <c r="F158" s="182" t="s">
        <v>625</v>
      </c>
      <c r="G158" s="183"/>
      <c r="H158" s="184" t="s">
        <v>425</v>
      </c>
    </row>
    <row r="159" spans="1:8" ht="60" x14ac:dyDescent="0.2">
      <c r="A159" s="181" t="s">
        <v>325</v>
      </c>
      <c r="B159" s="182">
        <v>1023</v>
      </c>
      <c r="C159" s="182" t="s">
        <v>835</v>
      </c>
      <c r="D159" s="182" t="s">
        <v>836</v>
      </c>
      <c r="E159" s="182" t="s">
        <v>629</v>
      </c>
      <c r="F159" s="182" t="s">
        <v>653</v>
      </c>
      <c r="G159" s="183"/>
      <c r="H159" s="184" t="s">
        <v>425</v>
      </c>
    </row>
    <row r="160" spans="1:8" ht="15" x14ac:dyDescent="0.2">
      <c r="A160" s="181" t="s">
        <v>325</v>
      </c>
      <c r="B160" s="182">
        <v>1024</v>
      </c>
      <c r="C160" s="182" t="s">
        <v>837</v>
      </c>
      <c r="D160" s="182" t="s">
        <v>832</v>
      </c>
      <c r="E160" s="182"/>
      <c r="F160" s="182" t="s">
        <v>625</v>
      </c>
      <c r="G160" s="183"/>
      <c r="H160" s="184" t="s">
        <v>425</v>
      </c>
    </row>
    <row r="161" spans="1:8" ht="45" x14ac:dyDescent="0.2">
      <c r="A161" s="181" t="s">
        <v>325</v>
      </c>
      <c r="B161" s="182">
        <v>1025</v>
      </c>
      <c r="C161" s="182" t="s">
        <v>838</v>
      </c>
      <c r="D161" s="182" t="s">
        <v>839</v>
      </c>
      <c r="E161" s="182" t="s">
        <v>630</v>
      </c>
      <c r="F161" s="182" t="s">
        <v>625</v>
      </c>
      <c r="G161" s="183"/>
      <c r="H161" s="184" t="s">
        <v>425</v>
      </c>
    </row>
    <row r="162" spans="1:8" ht="30" x14ac:dyDescent="0.2">
      <c r="A162" s="185" t="s">
        <v>325</v>
      </c>
      <c r="B162" s="186">
        <v>1026</v>
      </c>
      <c r="C162" s="186" t="s">
        <v>840</v>
      </c>
      <c r="D162" s="186" t="s">
        <v>836</v>
      </c>
      <c r="E162" s="186" t="s">
        <v>630</v>
      </c>
      <c r="F162" s="186" t="s">
        <v>625</v>
      </c>
      <c r="G162" s="187"/>
      <c r="H162" s="184" t="s">
        <v>425</v>
      </c>
    </row>
    <row r="163" spans="1:8" ht="30" x14ac:dyDescent="0.2">
      <c r="A163" s="173" t="s">
        <v>642</v>
      </c>
      <c r="B163" s="174" t="s">
        <v>643</v>
      </c>
      <c r="C163" s="174" t="s">
        <v>644</v>
      </c>
      <c r="D163" s="174" t="s">
        <v>645</v>
      </c>
      <c r="E163" s="174" t="s">
        <v>627</v>
      </c>
      <c r="F163" s="174" t="s">
        <v>624</v>
      </c>
      <c r="G163" s="175" t="s">
        <v>646</v>
      </c>
      <c r="H163" s="184" t="s">
        <v>425</v>
      </c>
    </row>
    <row r="164" spans="1:8" ht="15" x14ac:dyDescent="0.2">
      <c r="A164" s="188" t="s">
        <v>841</v>
      </c>
      <c r="B164" s="189">
        <v>2169</v>
      </c>
      <c r="C164" s="189" t="s">
        <v>842</v>
      </c>
      <c r="D164" s="189" t="s">
        <v>832</v>
      </c>
      <c r="E164" s="189" t="s">
        <v>619</v>
      </c>
      <c r="F164" s="189" t="s">
        <v>625</v>
      </c>
      <c r="G164" s="190"/>
      <c r="H164" s="184" t="s">
        <v>425</v>
      </c>
    </row>
    <row r="165" spans="1:8" ht="30" x14ac:dyDescent="0.2">
      <c r="A165" s="188" t="s">
        <v>841</v>
      </c>
      <c r="B165" s="189">
        <v>2225</v>
      </c>
      <c r="C165" s="189" t="s">
        <v>843</v>
      </c>
      <c r="D165" s="189" t="s">
        <v>655</v>
      </c>
      <c r="E165" s="189" t="s">
        <v>619</v>
      </c>
      <c r="F165" s="189" t="s">
        <v>653</v>
      </c>
      <c r="G165" s="190"/>
      <c r="H165" s="184" t="s">
        <v>425</v>
      </c>
    </row>
    <row r="166" spans="1:8" ht="30" x14ac:dyDescent="0.2">
      <c r="A166" s="188" t="s">
        <v>841</v>
      </c>
      <c r="B166" s="189">
        <v>2242</v>
      </c>
      <c r="C166" s="189" t="s">
        <v>844</v>
      </c>
      <c r="D166" s="189" t="s">
        <v>776</v>
      </c>
      <c r="E166" s="189" t="s">
        <v>621</v>
      </c>
      <c r="F166" s="189" t="s">
        <v>625</v>
      </c>
      <c r="G166" s="190"/>
      <c r="H166" s="184" t="s">
        <v>425</v>
      </c>
    </row>
    <row r="167" spans="1:8" ht="15" x14ac:dyDescent="0.2">
      <c r="A167" s="188" t="s">
        <v>841</v>
      </c>
      <c r="B167" s="189">
        <v>2243</v>
      </c>
      <c r="C167" s="189" t="s">
        <v>845</v>
      </c>
      <c r="D167" s="189" t="s">
        <v>679</v>
      </c>
      <c r="E167" s="189" t="s">
        <v>618</v>
      </c>
      <c r="F167" s="189" t="s">
        <v>656</v>
      </c>
      <c r="G167" s="190"/>
      <c r="H167" s="184" t="s">
        <v>425</v>
      </c>
    </row>
    <row r="168" spans="1:8" ht="30" x14ac:dyDescent="0.2">
      <c r="A168" s="188" t="s">
        <v>841</v>
      </c>
      <c r="B168" s="189">
        <v>2244</v>
      </c>
      <c r="C168" s="189" t="s">
        <v>846</v>
      </c>
      <c r="D168" s="189" t="s">
        <v>679</v>
      </c>
      <c r="E168" s="189" t="s">
        <v>618</v>
      </c>
      <c r="F168" s="189" t="s">
        <v>656</v>
      </c>
      <c r="G168" s="190"/>
      <c r="H168" s="184" t="s">
        <v>425</v>
      </c>
    </row>
    <row r="169" spans="1:8" ht="15" x14ac:dyDescent="0.2">
      <c r="A169" s="188" t="s">
        <v>841</v>
      </c>
      <c r="B169" s="189">
        <v>2249</v>
      </c>
      <c r="C169" s="189" t="s">
        <v>847</v>
      </c>
      <c r="D169" s="189" t="s">
        <v>687</v>
      </c>
      <c r="E169" s="189"/>
      <c r="F169" s="189" t="s">
        <v>653</v>
      </c>
      <c r="G169" s="190"/>
      <c r="H169" s="184" t="s">
        <v>425</v>
      </c>
    </row>
    <row r="170" spans="1:8" ht="15" x14ac:dyDescent="0.2">
      <c r="A170" s="188" t="s">
        <v>841</v>
      </c>
      <c r="B170" s="189">
        <v>2250</v>
      </c>
      <c r="C170" s="189" t="s">
        <v>848</v>
      </c>
      <c r="D170" s="189" t="s">
        <v>849</v>
      </c>
      <c r="E170" s="189"/>
      <c r="F170" s="189" t="s">
        <v>625</v>
      </c>
      <c r="G170" s="190"/>
      <c r="H170" s="184" t="s">
        <v>425</v>
      </c>
    </row>
    <row r="171" spans="1:8" ht="45" x14ac:dyDescent="0.2">
      <c r="A171" s="188" t="s">
        <v>841</v>
      </c>
      <c r="B171" s="189">
        <v>2255</v>
      </c>
      <c r="C171" s="189" t="s">
        <v>850</v>
      </c>
      <c r="D171" s="189" t="s">
        <v>668</v>
      </c>
      <c r="E171" s="189" t="s">
        <v>619</v>
      </c>
      <c r="F171" s="189" t="s">
        <v>625</v>
      </c>
      <c r="G171" s="190"/>
      <c r="H171" s="184" t="s">
        <v>425</v>
      </c>
    </row>
    <row r="172" spans="1:8" ht="30" x14ac:dyDescent="0.2">
      <c r="A172" s="191" t="s">
        <v>841</v>
      </c>
      <c r="B172" s="192">
        <v>2521</v>
      </c>
      <c r="C172" s="192" t="s">
        <v>815</v>
      </c>
      <c r="D172" s="192" t="s">
        <v>673</v>
      </c>
      <c r="E172" s="192" t="s">
        <v>851</v>
      </c>
      <c r="F172" s="192" t="s">
        <v>650</v>
      </c>
      <c r="G172" s="193"/>
      <c r="H172" s="184" t="s">
        <v>425</v>
      </c>
    </row>
    <row r="173" spans="1:8" ht="30" x14ac:dyDescent="0.2">
      <c r="A173" s="173" t="s">
        <v>852</v>
      </c>
      <c r="B173" s="174" t="s">
        <v>643</v>
      </c>
      <c r="C173" s="174" t="s">
        <v>644</v>
      </c>
      <c r="D173" s="174" t="s">
        <v>645</v>
      </c>
      <c r="E173" s="174" t="s">
        <v>627</v>
      </c>
      <c r="F173" s="174" t="s">
        <v>624</v>
      </c>
      <c r="G173" s="175" t="s">
        <v>646</v>
      </c>
    </row>
    <row r="174" spans="1:8" ht="15" x14ac:dyDescent="0.2">
      <c r="A174" s="188" t="s">
        <v>647</v>
      </c>
      <c r="B174" s="189">
        <v>105</v>
      </c>
      <c r="C174" s="189" t="s">
        <v>853</v>
      </c>
      <c r="D174" s="189" t="s">
        <v>854</v>
      </c>
      <c r="E174" s="189" t="s">
        <v>619</v>
      </c>
      <c r="F174" s="189" t="s">
        <v>625</v>
      </c>
      <c r="G174" s="190"/>
      <c r="H174" s="184" t="s">
        <v>426</v>
      </c>
    </row>
    <row r="175" spans="1:8" ht="30" x14ac:dyDescent="0.2">
      <c r="A175" s="188" t="s">
        <v>647</v>
      </c>
      <c r="B175" s="189">
        <v>122</v>
      </c>
      <c r="C175" s="189" t="s">
        <v>855</v>
      </c>
      <c r="D175" s="189" t="s">
        <v>854</v>
      </c>
      <c r="E175" s="189" t="s">
        <v>621</v>
      </c>
      <c r="F175" s="189" t="s">
        <v>650</v>
      </c>
      <c r="G175" s="190"/>
      <c r="H175" s="184" t="s">
        <v>426</v>
      </c>
    </row>
    <row r="176" spans="1:8" ht="30" x14ac:dyDescent="0.2">
      <c r="A176" s="188" t="s">
        <v>647</v>
      </c>
      <c r="B176" s="189">
        <v>135</v>
      </c>
      <c r="C176" s="189" t="s">
        <v>856</v>
      </c>
      <c r="D176" s="189" t="s">
        <v>857</v>
      </c>
      <c r="E176" s="189" t="s">
        <v>619</v>
      </c>
      <c r="F176" s="189" t="s">
        <v>656</v>
      </c>
      <c r="G176" s="190"/>
      <c r="H176" s="184" t="s">
        <v>426</v>
      </c>
    </row>
    <row r="177" spans="1:8" ht="15" x14ac:dyDescent="0.2">
      <c r="A177" s="188" t="s">
        <v>647</v>
      </c>
      <c r="B177" s="189">
        <v>157</v>
      </c>
      <c r="C177" s="189" t="s">
        <v>858</v>
      </c>
      <c r="D177" s="189" t="s">
        <v>854</v>
      </c>
      <c r="E177" s="189" t="s">
        <v>619</v>
      </c>
      <c r="F177" s="189" t="s">
        <v>625</v>
      </c>
      <c r="G177" s="190"/>
      <c r="H177" s="184" t="s">
        <v>426</v>
      </c>
    </row>
    <row r="178" spans="1:8" ht="30" x14ac:dyDescent="0.2">
      <c r="A178" s="188" t="s">
        <v>647</v>
      </c>
      <c r="B178" s="189">
        <v>18</v>
      </c>
      <c r="C178" s="189" t="s">
        <v>859</v>
      </c>
      <c r="D178" s="189" t="s">
        <v>854</v>
      </c>
      <c r="E178" s="189" t="s">
        <v>619</v>
      </c>
      <c r="F178" s="189" t="s">
        <v>664</v>
      </c>
      <c r="G178" s="190"/>
      <c r="H178" s="184" t="s">
        <v>426</v>
      </c>
    </row>
    <row r="179" spans="1:8" ht="30" x14ac:dyDescent="0.2">
      <c r="A179" s="188" t="s">
        <v>647</v>
      </c>
      <c r="B179" s="189">
        <v>203</v>
      </c>
      <c r="C179" s="189" t="s">
        <v>860</v>
      </c>
      <c r="D179" s="189" t="s">
        <v>857</v>
      </c>
      <c r="E179" s="189" t="s">
        <v>621</v>
      </c>
      <c r="F179" s="189" t="s">
        <v>625</v>
      </c>
      <c r="G179" s="190"/>
      <c r="H179" s="184" t="s">
        <v>426</v>
      </c>
    </row>
    <row r="180" spans="1:8" ht="30" x14ac:dyDescent="0.2">
      <c r="A180" s="188" t="s">
        <v>647</v>
      </c>
      <c r="B180" s="189">
        <v>205</v>
      </c>
      <c r="C180" s="189" t="s">
        <v>861</v>
      </c>
      <c r="D180" s="189" t="s">
        <v>862</v>
      </c>
      <c r="E180" s="189" t="s">
        <v>621</v>
      </c>
      <c r="F180" s="189" t="s">
        <v>656</v>
      </c>
      <c r="G180" s="190"/>
      <c r="H180" s="184" t="s">
        <v>426</v>
      </c>
    </row>
    <row r="181" spans="1:8" ht="30" x14ac:dyDescent="0.2">
      <c r="A181" s="188" t="s">
        <v>647</v>
      </c>
      <c r="B181" s="189">
        <v>206</v>
      </c>
      <c r="C181" s="189" t="s">
        <v>863</v>
      </c>
      <c r="D181" s="189" t="s">
        <v>857</v>
      </c>
      <c r="E181" s="189" t="s">
        <v>621</v>
      </c>
      <c r="F181" s="189" t="s">
        <v>625</v>
      </c>
      <c r="G181" s="190"/>
      <c r="H181" s="184" t="s">
        <v>426</v>
      </c>
    </row>
    <row r="182" spans="1:8" ht="30" x14ac:dyDescent="0.2">
      <c r="A182" s="188" t="s">
        <v>647</v>
      </c>
      <c r="B182" s="189">
        <v>208</v>
      </c>
      <c r="C182" s="189" t="s">
        <v>864</v>
      </c>
      <c r="D182" s="189" t="s">
        <v>857</v>
      </c>
      <c r="E182" s="189" t="s">
        <v>621</v>
      </c>
      <c r="F182" s="189" t="s">
        <v>650</v>
      </c>
      <c r="G182" s="190"/>
      <c r="H182" s="184" t="s">
        <v>426</v>
      </c>
    </row>
    <row r="183" spans="1:8" ht="15" x14ac:dyDescent="0.2">
      <c r="A183" s="188" t="s">
        <v>647</v>
      </c>
      <c r="B183" s="189">
        <v>211</v>
      </c>
      <c r="C183" s="189" t="s">
        <v>865</v>
      </c>
      <c r="D183" s="189" t="s">
        <v>854</v>
      </c>
      <c r="E183" s="189" t="s">
        <v>619</v>
      </c>
      <c r="F183" s="189" t="s">
        <v>625</v>
      </c>
      <c r="G183" s="190"/>
      <c r="H183" s="184" t="s">
        <v>426</v>
      </c>
    </row>
    <row r="184" spans="1:8" ht="30" x14ac:dyDescent="0.2">
      <c r="A184" s="188" t="s">
        <v>647</v>
      </c>
      <c r="B184" s="189">
        <v>267</v>
      </c>
      <c r="C184" s="189" t="s">
        <v>866</v>
      </c>
      <c r="D184" s="189" t="s">
        <v>857</v>
      </c>
      <c r="E184" s="189" t="s">
        <v>619</v>
      </c>
      <c r="F184" s="189" t="s">
        <v>625</v>
      </c>
      <c r="G184" s="190"/>
      <c r="H184" s="184" t="s">
        <v>426</v>
      </c>
    </row>
    <row r="185" spans="1:8" ht="30" x14ac:dyDescent="0.2">
      <c r="A185" s="188" t="s">
        <v>647</v>
      </c>
      <c r="B185" s="189">
        <v>305</v>
      </c>
      <c r="C185" s="189" t="s">
        <v>867</v>
      </c>
      <c r="D185" s="189" t="s">
        <v>857</v>
      </c>
      <c r="E185" s="189" t="s">
        <v>610</v>
      </c>
      <c r="F185" s="189" t="s">
        <v>650</v>
      </c>
      <c r="G185" s="190"/>
      <c r="H185" s="184" t="s">
        <v>426</v>
      </c>
    </row>
    <row r="186" spans="1:8" ht="30" x14ac:dyDescent="0.2">
      <c r="A186" s="188" t="s">
        <v>647</v>
      </c>
      <c r="B186" s="189">
        <v>309</v>
      </c>
      <c r="C186" s="189" t="s">
        <v>868</v>
      </c>
      <c r="D186" s="189" t="s">
        <v>857</v>
      </c>
      <c r="E186" s="189" t="s">
        <v>610</v>
      </c>
      <c r="F186" s="189" t="s">
        <v>650</v>
      </c>
      <c r="G186" s="190"/>
      <c r="H186" s="184" t="s">
        <v>426</v>
      </c>
    </row>
    <row r="187" spans="1:8" ht="30" x14ac:dyDescent="0.2">
      <c r="A187" s="188" t="s">
        <v>647</v>
      </c>
      <c r="B187" s="189">
        <v>337</v>
      </c>
      <c r="C187" s="189" t="s">
        <v>869</v>
      </c>
      <c r="D187" s="189" t="s">
        <v>857</v>
      </c>
      <c r="E187" s="189" t="s">
        <v>619</v>
      </c>
      <c r="F187" s="189" t="s">
        <v>664</v>
      </c>
      <c r="G187" s="190"/>
      <c r="H187" s="184" t="s">
        <v>426</v>
      </c>
    </row>
    <row r="188" spans="1:8" ht="30" x14ac:dyDescent="0.2">
      <c r="A188" s="188" t="s">
        <v>647</v>
      </c>
      <c r="B188" s="189">
        <v>341</v>
      </c>
      <c r="C188" s="189" t="s">
        <v>870</v>
      </c>
      <c r="D188" s="189" t="s">
        <v>857</v>
      </c>
      <c r="E188" s="189" t="s">
        <v>619</v>
      </c>
      <c r="F188" s="189" t="s">
        <v>625</v>
      </c>
      <c r="G188" s="190"/>
      <c r="H188" s="184" t="s">
        <v>426</v>
      </c>
    </row>
    <row r="189" spans="1:8" ht="30" x14ac:dyDescent="0.2">
      <c r="A189" s="188" t="s">
        <v>647</v>
      </c>
      <c r="B189" s="189">
        <v>365</v>
      </c>
      <c r="C189" s="189" t="s">
        <v>871</v>
      </c>
      <c r="D189" s="189" t="s">
        <v>857</v>
      </c>
      <c r="E189" s="189" t="s">
        <v>610</v>
      </c>
      <c r="F189" s="189" t="s">
        <v>650</v>
      </c>
      <c r="G189" s="190"/>
      <c r="H189" s="184" t="s">
        <v>426</v>
      </c>
    </row>
    <row r="190" spans="1:8" ht="45" x14ac:dyDescent="0.2">
      <c r="A190" s="188" t="s">
        <v>647</v>
      </c>
      <c r="B190" s="189">
        <v>374</v>
      </c>
      <c r="C190" s="189" t="s">
        <v>872</v>
      </c>
      <c r="D190" s="189" t="s">
        <v>873</v>
      </c>
      <c r="E190" s="189" t="s">
        <v>619</v>
      </c>
      <c r="F190" s="189" t="s">
        <v>650</v>
      </c>
      <c r="G190" s="190"/>
      <c r="H190" s="184" t="s">
        <v>426</v>
      </c>
    </row>
    <row r="191" spans="1:8" ht="45" x14ac:dyDescent="0.2">
      <c r="A191" s="188" t="s">
        <v>647</v>
      </c>
      <c r="B191" s="189">
        <v>39</v>
      </c>
      <c r="C191" s="189" t="s">
        <v>874</v>
      </c>
      <c r="D191" s="189" t="s">
        <v>862</v>
      </c>
      <c r="E191" s="189" t="s">
        <v>621</v>
      </c>
      <c r="F191" s="189" t="s">
        <v>653</v>
      </c>
      <c r="G191" s="190"/>
      <c r="H191" s="184" t="s">
        <v>426</v>
      </c>
    </row>
    <row r="192" spans="1:8" ht="15" x14ac:dyDescent="0.2">
      <c r="A192" s="188" t="s">
        <v>647</v>
      </c>
      <c r="B192" s="189">
        <v>397</v>
      </c>
      <c r="C192" s="189" t="s">
        <v>875</v>
      </c>
      <c r="D192" s="189" t="s">
        <v>854</v>
      </c>
      <c r="E192" s="189" t="s">
        <v>619</v>
      </c>
      <c r="F192" s="189" t="s">
        <v>625</v>
      </c>
      <c r="G192" s="190"/>
      <c r="H192" s="184" t="s">
        <v>426</v>
      </c>
    </row>
    <row r="193" spans="1:8" ht="30" x14ac:dyDescent="0.2">
      <c r="A193" s="188" t="s">
        <v>647</v>
      </c>
      <c r="B193" s="189">
        <v>483</v>
      </c>
      <c r="C193" s="189" t="s">
        <v>876</v>
      </c>
      <c r="D193" s="189" t="s">
        <v>857</v>
      </c>
      <c r="E193" s="189" t="s">
        <v>610</v>
      </c>
      <c r="F193" s="189" t="s">
        <v>625</v>
      </c>
      <c r="G193" s="190"/>
      <c r="H193" s="184" t="s">
        <v>426</v>
      </c>
    </row>
    <row r="194" spans="1:8" ht="30" x14ac:dyDescent="0.2">
      <c r="A194" s="188" t="s">
        <v>647</v>
      </c>
      <c r="B194" s="189">
        <v>486</v>
      </c>
      <c r="C194" s="189" t="s">
        <v>877</v>
      </c>
      <c r="D194" s="189" t="s">
        <v>857</v>
      </c>
      <c r="E194" s="189" t="s">
        <v>621</v>
      </c>
      <c r="F194" s="189" t="s">
        <v>656</v>
      </c>
      <c r="G194" s="190"/>
      <c r="H194" s="184" t="s">
        <v>426</v>
      </c>
    </row>
    <row r="195" spans="1:8" ht="30" x14ac:dyDescent="0.2">
      <c r="A195" s="188" t="s">
        <v>647</v>
      </c>
      <c r="B195" s="189">
        <v>505</v>
      </c>
      <c r="C195" s="189" t="s">
        <v>878</v>
      </c>
      <c r="D195" s="189" t="s">
        <v>873</v>
      </c>
      <c r="E195" s="189" t="s">
        <v>621</v>
      </c>
      <c r="F195" s="189" t="s">
        <v>625</v>
      </c>
      <c r="G195" s="190"/>
      <c r="H195" s="184" t="s">
        <v>426</v>
      </c>
    </row>
    <row r="196" spans="1:8" ht="30" x14ac:dyDescent="0.2">
      <c r="A196" s="194" t="s">
        <v>647</v>
      </c>
      <c r="B196" s="195">
        <v>506</v>
      </c>
      <c r="C196" s="195" t="s">
        <v>879</v>
      </c>
      <c r="D196" s="195" t="s">
        <v>857</v>
      </c>
      <c r="E196" s="195" t="s">
        <v>610</v>
      </c>
      <c r="F196" s="195" t="s">
        <v>650</v>
      </c>
      <c r="G196" s="196"/>
      <c r="H196" s="184" t="s">
        <v>426</v>
      </c>
    </row>
    <row r="197" spans="1:8" ht="30" x14ac:dyDescent="0.2">
      <c r="A197" s="188" t="s">
        <v>647</v>
      </c>
      <c r="B197" s="189">
        <v>515</v>
      </c>
      <c r="C197" s="189" t="s">
        <v>880</v>
      </c>
      <c r="D197" s="189" t="s">
        <v>857</v>
      </c>
      <c r="E197" s="189" t="s">
        <v>619</v>
      </c>
      <c r="F197" s="189" t="s">
        <v>625</v>
      </c>
      <c r="G197" s="190"/>
      <c r="H197" s="184" t="s">
        <v>426</v>
      </c>
    </row>
    <row r="198" spans="1:8" ht="30" x14ac:dyDescent="0.2">
      <c r="A198" s="197" t="s">
        <v>647</v>
      </c>
      <c r="B198" s="198">
        <v>537</v>
      </c>
      <c r="C198" s="198" t="s">
        <v>881</v>
      </c>
      <c r="D198" s="198" t="s">
        <v>882</v>
      </c>
      <c r="E198" s="198" t="s">
        <v>621</v>
      </c>
      <c r="F198" s="198" t="s">
        <v>653</v>
      </c>
      <c r="G198" s="199"/>
      <c r="H198" s="184" t="s">
        <v>426</v>
      </c>
    </row>
    <row r="199" spans="1:8" ht="30" x14ac:dyDescent="0.2">
      <c r="A199" s="188" t="s">
        <v>647</v>
      </c>
      <c r="B199" s="189">
        <v>1017</v>
      </c>
      <c r="C199" s="189" t="s">
        <v>883</v>
      </c>
      <c r="D199" s="189" t="s">
        <v>884</v>
      </c>
      <c r="E199" s="189" t="s">
        <v>610</v>
      </c>
      <c r="F199" s="189" t="s">
        <v>653</v>
      </c>
      <c r="G199" s="190"/>
      <c r="H199" s="184" t="s">
        <v>427</v>
      </c>
    </row>
    <row r="200" spans="1:8" ht="30" x14ac:dyDescent="0.2">
      <c r="A200" s="188" t="s">
        <v>647</v>
      </c>
      <c r="B200" s="189">
        <v>184</v>
      </c>
      <c r="C200" s="189" t="s">
        <v>885</v>
      </c>
      <c r="D200" s="189" t="s">
        <v>427</v>
      </c>
      <c r="E200" s="189" t="s">
        <v>619</v>
      </c>
      <c r="F200" s="189" t="s">
        <v>625</v>
      </c>
      <c r="G200" s="190"/>
      <c r="H200" s="184" t="s">
        <v>427</v>
      </c>
    </row>
    <row r="201" spans="1:8" ht="30" x14ac:dyDescent="0.2">
      <c r="A201" s="188" t="s">
        <v>647</v>
      </c>
      <c r="B201" s="189">
        <v>186</v>
      </c>
      <c r="C201" s="189" t="s">
        <v>886</v>
      </c>
      <c r="D201" s="189" t="s">
        <v>884</v>
      </c>
      <c r="E201" s="189" t="s">
        <v>619</v>
      </c>
      <c r="F201" s="189" t="s">
        <v>664</v>
      </c>
      <c r="G201" s="190"/>
      <c r="H201" s="184" t="s">
        <v>427</v>
      </c>
    </row>
    <row r="202" spans="1:8" ht="15" x14ac:dyDescent="0.2">
      <c r="A202" s="188" t="s">
        <v>647</v>
      </c>
      <c r="B202" s="189">
        <v>187</v>
      </c>
      <c r="C202" s="189" t="s">
        <v>887</v>
      </c>
      <c r="D202" s="189" t="s">
        <v>888</v>
      </c>
      <c r="E202" s="189" t="s">
        <v>619</v>
      </c>
      <c r="F202" s="189" t="s">
        <v>625</v>
      </c>
      <c r="G202" s="190"/>
      <c r="H202" s="184" t="s">
        <v>427</v>
      </c>
    </row>
    <row r="203" spans="1:8" ht="30" x14ac:dyDescent="0.2">
      <c r="A203" s="188" t="s">
        <v>647</v>
      </c>
      <c r="B203" s="189">
        <v>188</v>
      </c>
      <c r="C203" s="189" t="s">
        <v>889</v>
      </c>
      <c r="D203" s="189" t="s">
        <v>888</v>
      </c>
      <c r="E203" s="189" t="s">
        <v>619</v>
      </c>
      <c r="F203" s="189" t="s">
        <v>625</v>
      </c>
      <c r="G203" s="190"/>
      <c r="H203" s="184" t="s">
        <v>427</v>
      </c>
    </row>
    <row r="204" spans="1:8" ht="30" x14ac:dyDescent="0.2">
      <c r="A204" s="188" t="s">
        <v>647</v>
      </c>
      <c r="B204" s="189">
        <v>192</v>
      </c>
      <c r="C204" s="189" t="s">
        <v>890</v>
      </c>
      <c r="D204" s="189" t="s">
        <v>891</v>
      </c>
      <c r="E204" s="189" t="s">
        <v>619</v>
      </c>
      <c r="F204" s="189" t="s">
        <v>664</v>
      </c>
      <c r="G204" s="190"/>
      <c r="H204" s="184" t="s">
        <v>427</v>
      </c>
    </row>
    <row r="205" spans="1:8" ht="30" x14ac:dyDescent="0.2">
      <c r="A205" s="188" t="s">
        <v>647</v>
      </c>
      <c r="B205" s="189">
        <v>213</v>
      </c>
      <c r="C205" s="189" t="s">
        <v>676</v>
      </c>
      <c r="D205" s="189" t="s">
        <v>884</v>
      </c>
      <c r="E205" s="189" t="s">
        <v>619</v>
      </c>
      <c r="F205" s="189" t="s">
        <v>664</v>
      </c>
      <c r="G205" s="190"/>
      <c r="H205" s="184" t="s">
        <v>427</v>
      </c>
    </row>
    <row r="206" spans="1:8" ht="30" x14ac:dyDescent="0.2">
      <c r="A206" s="188" t="s">
        <v>647</v>
      </c>
      <c r="B206" s="189">
        <v>335</v>
      </c>
      <c r="C206" s="189" t="s">
        <v>892</v>
      </c>
      <c r="D206" s="189" t="s">
        <v>884</v>
      </c>
      <c r="E206" s="189" t="s">
        <v>619</v>
      </c>
      <c r="F206" s="189" t="s">
        <v>625</v>
      </c>
      <c r="G206" s="190"/>
      <c r="H206" s="184" t="s">
        <v>427</v>
      </c>
    </row>
    <row r="207" spans="1:8" ht="30" x14ac:dyDescent="0.2">
      <c r="A207" s="188" t="s">
        <v>647</v>
      </c>
      <c r="B207" s="189">
        <v>384</v>
      </c>
      <c r="C207" s="189" t="s">
        <v>893</v>
      </c>
      <c r="D207" s="189" t="s">
        <v>888</v>
      </c>
      <c r="E207" s="189" t="s">
        <v>610</v>
      </c>
      <c r="F207" s="189" t="s">
        <v>664</v>
      </c>
      <c r="G207" s="190"/>
      <c r="H207" s="184" t="s">
        <v>427</v>
      </c>
    </row>
    <row r="208" spans="1:8" ht="30" x14ac:dyDescent="0.2">
      <c r="A208" s="188" t="s">
        <v>647</v>
      </c>
      <c r="B208" s="189">
        <v>396</v>
      </c>
      <c r="C208" s="189" t="s">
        <v>894</v>
      </c>
      <c r="D208" s="189" t="s">
        <v>888</v>
      </c>
      <c r="E208" s="189"/>
      <c r="F208" s="189" t="s">
        <v>650</v>
      </c>
      <c r="G208" s="190"/>
      <c r="H208" s="184" t="s">
        <v>427</v>
      </c>
    </row>
    <row r="209" spans="1:8" ht="30" x14ac:dyDescent="0.2">
      <c r="A209" s="188" t="s">
        <v>647</v>
      </c>
      <c r="B209" s="189">
        <v>423</v>
      </c>
      <c r="C209" s="189" t="s">
        <v>895</v>
      </c>
      <c r="D209" s="189" t="s">
        <v>888</v>
      </c>
      <c r="E209" s="189" t="s">
        <v>610</v>
      </c>
      <c r="F209" s="189" t="s">
        <v>656</v>
      </c>
      <c r="G209" s="190"/>
      <c r="H209" s="184" t="s">
        <v>427</v>
      </c>
    </row>
    <row r="210" spans="1:8" ht="30" x14ac:dyDescent="0.2">
      <c r="A210" s="188" t="s">
        <v>647</v>
      </c>
      <c r="B210" s="189">
        <v>428</v>
      </c>
      <c r="C210" s="189" t="s">
        <v>896</v>
      </c>
      <c r="D210" s="189" t="s">
        <v>891</v>
      </c>
      <c r="E210" s="189" t="s">
        <v>619</v>
      </c>
      <c r="F210" s="189" t="s">
        <v>650</v>
      </c>
      <c r="G210" s="190"/>
      <c r="H210" s="184" t="s">
        <v>427</v>
      </c>
    </row>
    <row r="211" spans="1:8" ht="30" x14ac:dyDescent="0.2">
      <c r="A211" s="188" t="s">
        <v>647</v>
      </c>
      <c r="B211" s="189">
        <v>439</v>
      </c>
      <c r="C211" s="189" t="s">
        <v>897</v>
      </c>
      <c r="D211" s="189" t="s">
        <v>888</v>
      </c>
      <c r="E211" s="189"/>
      <c r="F211" s="189" t="s">
        <v>650</v>
      </c>
      <c r="G211" s="190"/>
      <c r="H211" s="184" t="s">
        <v>427</v>
      </c>
    </row>
    <row r="212" spans="1:8" ht="15" x14ac:dyDescent="0.2">
      <c r="A212" s="188" t="s">
        <v>647</v>
      </c>
      <c r="B212" s="189">
        <v>442</v>
      </c>
      <c r="C212" s="189" t="s">
        <v>898</v>
      </c>
      <c r="D212" s="189" t="s">
        <v>888</v>
      </c>
      <c r="E212" s="189" t="s">
        <v>610</v>
      </c>
      <c r="F212" s="189" t="s">
        <v>625</v>
      </c>
      <c r="G212" s="190"/>
      <c r="H212" s="184" t="s">
        <v>427</v>
      </c>
    </row>
    <row r="213" spans="1:8" ht="15" x14ac:dyDescent="0.2">
      <c r="A213" s="188" t="s">
        <v>647</v>
      </c>
      <c r="B213" s="189">
        <v>452</v>
      </c>
      <c r="C213" s="189" t="s">
        <v>899</v>
      </c>
      <c r="D213" s="189" t="s">
        <v>888</v>
      </c>
      <c r="E213" s="189" t="s">
        <v>610</v>
      </c>
      <c r="F213" s="189" t="s">
        <v>650</v>
      </c>
      <c r="G213" s="190"/>
      <c r="H213" s="184" t="s">
        <v>427</v>
      </c>
    </row>
    <row r="214" spans="1:8" ht="15" x14ac:dyDescent="0.2">
      <c r="A214" s="188" t="s">
        <v>647</v>
      </c>
      <c r="B214" s="189">
        <v>468</v>
      </c>
      <c r="C214" s="189" t="s">
        <v>900</v>
      </c>
      <c r="D214" s="189" t="s">
        <v>888</v>
      </c>
      <c r="E214" s="189"/>
      <c r="F214" s="189" t="s">
        <v>650</v>
      </c>
      <c r="G214" s="190"/>
      <c r="H214" s="184" t="s">
        <v>427</v>
      </c>
    </row>
    <row r="215" spans="1:8" ht="30" x14ac:dyDescent="0.2">
      <c r="A215" s="188" t="s">
        <v>647</v>
      </c>
      <c r="B215" s="189">
        <v>488</v>
      </c>
      <c r="C215" s="189" t="s">
        <v>901</v>
      </c>
      <c r="D215" s="189" t="s">
        <v>888</v>
      </c>
      <c r="E215" s="189"/>
      <c r="F215" s="189" t="s">
        <v>650</v>
      </c>
      <c r="G215" s="190"/>
      <c r="H215" s="184" t="s">
        <v>427</v>
      </c>
    </row>
    <row r="216" spans="1:8" ht="45" x14ac:dyDescent="0.2">
      <c r="A216" s="188" t="s">
        <v>647</v>
      </c>
      <c r="B216" s="189">
        <v>498</v>
      </c>
      <c r="C216" s="189" t="s">
        <v>902</v>
      </c>
      <c r="D216" s="189" t="s">
        <v>903</v>
      </c>
      <c r="E216" s="189" t="s">
        <v>619</v>
      </c>
      <c r="F216" s="189" t="s">
        <v>625</v>
      </c>
      <c r="G216" s="190"/>
      <c r="H216" s="184" t="s">
        <v>427</v>
      </c>
    </row>
    <row r="217" spans="1:8" ht="30" x14ac:dyDescent="0.2">
      <c r="A217" s="188" t="s">
        <v>647</v>
      </c>
      <c r="B217" s="189">
        <v>504</v>
      </c>
      <c r="C217" s="189" t="s">
        <v>904</v>
      </c>
      <c r="D217" s="189" t="s">
        <v>884</v>
      </c>
      <c r="E217" s="189" t="s">
        <v>618</v>
      </c>
      <c r="F217" s="189" t="s">
        <v>664</v>
      </c>
      <c r="G217" s="190"/>
      <c r="H217" s="184" t="s">
        <v>427</v>
      </c>
    </row>
    <row r="218" spans="1:8" ht="30" x14ac:dyDescent="0.2">
      <c r="A218" s="191" t="s">
        <v>647</v>
      </c>
      <c r="B218" s="192">
        <v>934</v>
      </c>
      <c r="C218" s="192" t="s">
        <v>905</v>
      </c>
      <c r="D218" s="192" t="s">
        <v>884</v>
      </c>
      <c r="E218" s="192" t="s">
        <v>619</v>
      </c>
      <c r="F218" s="192" t="s">
        <v>664</v>
      </c>
      <c r="G218" s="193"/>
      <c r="H218" s="184" t="s">
        <v>427</v>
      </c>
    </row>
    <row r="219" spans="1:8" ht="30" x14ac:dyDescent="0.2">
      <c r="A219" s="197" t="s">
        <v>325</v>
      </c>
      <c r="B219" s="198">
        <v>1001</v>
      </c>
      <c r="C219" s="198" t="s">
        <v>906</v>
      </c>
      <c r="D219" s="198" t="s">
        <v>888</v>
      </c>
      <c r="E219" s="198" t="s">
        <v>623</v>
      </c>
      <c r="F219" s="198" t="s">
        <v>625</v>
      </c>
      <c r="G219" s="199"/>
      <c r="H219" s="184" t="s">
        <v>427</v>
      </c>
    </row>
  </sheetData>
  <hyperlinks>
    <hyperlink ref="A2" r:id="rId1" xr:uid="{00000000-0004-0000-1A00-000000000000}"/>
  </hyperlinks>
  <pageMargins left="0.7" right="0.7" top="0.75" bottom="0.75" header="0.51180555555555496" footer="0.51180555555555496"/>
  <pageSetup paperSize="9" orientation="portrait" horizontalDpi="300" verticalDpi="30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zoomScale="85" zoomScaleNormal="85" workbookViewId="0"/>
  </sheetViews>
  <sheetFormatPr baseColWidth="10" defaultColWidth="10.7109375" defaultRowHeight="12.75" x14ac:dyDescent="0.2"/>
  <sheetData/>
  <pageMargins left="0.7" right="0.7" top="0.75" bottom="0.75" header="0.51180555555555496" footer="0.51180555555555496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zoomScale="85" zoomScaleNormal="85" workbookViewId="0"/>
  </sheetViews>
  <sheetFormatPr baseColWidth="10" defaultColWidth="10.7109375" defaultRowHeight="12.75" x14ac:dyDescent="0.2"/>
  <sheetData/>
  <pageMargins left="0.7" right="0.7" top="0.75" bottom="0.75" header="0.51180555555555496" footer="0.51180555555555496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45"/>
  <sheetViews>
    <sheetView topLeftCell="E1" zoomScale="85" zoomScaleNormal="85" workbookViewId="0">
      <selection activeCell="K42" sqref="K42"/>
    </sheetView>
  </sheetViews>
  <sheetFormatPr baseColWidth="10" defaultColWidth="9.140625" defaultRowHeight="12.75" x14ac:dyDescent="0.2"/>
  <cols>
    <col min="1" max="1" width="39" customWidth="1"/>
    <col min="257" max="257" width="39" customWidth="1"/>
    <col min="513" max="513" width="39" customWidth="1"/>
    <col min="769" max="769" width="39" customWidth="1"/>
  </cols>
  <sheetData>
    <row r="1" spans="1:9" ht="12.75" customHeight="1" x14ac:dyDescent="0.2">
      <c r="A1" s="295" t="s">
        <v>22</v>
      </c>
      <c r="B1" s="295"/>
      <c r="C1" s="295"/>
    </row>
    <row r="2" spans="1:9" x14ac:dyDescent="0.2">
      <c r="A2" s="296" t="s">
        <v>24</v>
      </c>
      <c r="B2" s="296"/>
      <c r="C2" s="296"/>
    </row>
    <row r="3" spans="1:9" x14ac:dyDescent="0.2">
      <c r="A3" s="291"/>
      <c r="B3" s="291"/>
      <c r="C3" s="291"/>
    </row>
    <row r="4" spans="1:9" x14ac:dyDescent="0.2">
      <c r="A4" s="289" t="s">
        <v>25</v>
      </c>
      <c r="B4" s="289"/>
      <c r="C4" s="289"/>
    </row>
    <row r="5" spans="1:9" x14ac:dyDescent="0.2">
      <c r="A5" s="289" t="s">
        <v>27</v>
      </c>
      <c r="B5" s="289"/>
      <c r="C5" s="289"/>
    </row>
    <row r="6" spans="1:9" x14ac:dyDescent="0.2">
      <c r="A6" s="289" t="s">
        <v>28</v>
      </c>
      <c r="B6" s="289"/>
      <c r="C6" s="289"/>
    </row>
    <row r="10" spans="1:9" ht="15" x14ac:dyDescent="0.25">
      <c r="A10" s="7"/>
      <c r="B10" s="7" t="s">
        <v>33</v>
      </c>
      <c r="C10" s="7" t="s">
        <v>34</v>
      </c>
    </row>
    <row r="11" spans="1:9" x14ac:dyDescent="0.2">
      <c r="B11" s="8" t="s">
        <v>30</v>
      </c>
      <c r="C11" s="8" t="s">
        <v>30</v>
      </c>
    </row>
    <row r="12" spans="1:9" ht="14.25" x14ac:dyDescent="0.2">
      <c r="A12" s="11" t="s">
        <v>56</v>
      </c>
      <c r="B12" s="12">
        <v>486.6</v>
      </c>
      <c r="C12" s="12">
        <v>47.8</v>
      </c>
    </row>
    <row r="13" spans="1:9" ht="14.25" x14ac:dyDescent="0.2">
      <c r="A13" s="11" t="s">
        <v>57</v>
      </c>
      <c r="B13" s="12">
        <v>528.5</v>
      </c>
      <c r="C13" s="12">
        <v>38.5</v>
      </c>
    </row>
    <row r="14" spans="1:9" ht="14.25" x14ac:dyDescent="0.2">
      <c r="A14" s="11" t="s">
        <v>58</v>
      </c>
      <c r="B14" s="12">
        <v>453.8</v>
      </c>
      <c r="C14" s="12">
        <v>42.2</v>
      </c>
      <c r="E14" s="9" t="s">
        <v>59</v>
      </c>
    </row>
    <row r="15" spans="1:9" ht="14.25" x14ac:dyDescent="0.2">
      <c r="A15" s="11" t="s">
        <v>60</v>
      </c>
      <c r="B15" s="12">
        <v>491.6</v>
      </c>
      <c r="C15" s="12">
        <v>36.700000000000003</v>
      </c>
      <c r="E15" s="9" t="s">
        <v>61</v>
      </c>
      <c r="F15" s="9" t="s">
        <v>62</v>
      </c>
      <c r="G15" s="9" t="s">
        <v>63</v>
      </c>
      <c r="H15" s="9" t="s">
        <v>64</v>
      </c>
      <c r="I15" s="9" t="s">
        <v>65</v>
      </c>
    </row>
    <row r="16" spans="1:9" ht="14.25" x14ac:dyDescent="0.2">
      <c r="A16" s="11" t="s">
        <v>66</v>
      </c>
      <c r="B16" s="12">
        <v>448</v>
      </c>
      <c r="C16" s="12">
        <v>34.700000000000003</v>
      </c>
      <c r="D16">
        <v>2013</v>
      </c>
      <c r="E16">
        <f>B21+B20</f>
        <v>926.2</v>
      </c>
      <c r="F16">
        <f>C21+C20</f>
        <v>51.4</v>
      </c>
      <c r="G16" s="15">
        <f t="shared" ref="G16:G23" si="0">F16/E16</f>
        <v>5.5495573310300146E-2</v>
      </c>
    </row>
    <row r="17" spans="1:19" ht="14.25" x14ac:dyDescent="0.2">
      <c r="A17" s="11" t="s">
        <v>67</v>
      </c>
      <c r="B17" s="12">
        <v>493.3</v>
      </c>
      <c r="C17" s="12">
        <v>38</v>
      </c>
      <c r="D17">
        <v>2014</v>
      </c>
      <c r="E17">
        <f>B23+B22</f>
        <v>920.3</v>
      </c>
      <c r="F17">
        <f>C23+C22</f>
        <v>55.3</v>
      </c>
      <c r="G17" s="15">
        <f t="shared" si="0"/>
        <v>6.0089101379984786E-2</v>
      </c>
      <c r="H17" s="15">
        <f t="shared" ref="H17:I23" si="1">E17/E16-1</f>
        <v>-6.3701144461240089E-3</v>
      </c>
      <c r="I17" s="15">
        <f t="shared" si="1"/>
        <v>7.587548638132291E-2</v>
      </c>
    </row>
    <row r="18" spans="1:19" ht="14.25" x14ac:dyDescent="0.2">
      <c r="A18" s="11" t="s">
        <v>68</v>
      </c>
      <c r="B18" s="12">
        <v>430.7</v>
      </c>
      <c r="C18" s="12">
        <v>36.5</v>
      </c>
      <c r="D18">
        <v>2015</v>
      </c>
      <c r="E18">
        <f>B25+B24</f>
        <v>981.69999999999993</v>
      </c>
      <c r="F18">
        <f>C25+C24</f>
        <v>73.300000000000011</v>
      </c>
      <c r="G18" s="15">
        <f t="shared" si="0"/>
        <v>7.4666395029031288E-2</v>
      </c>
      <c r="H18" s="15">
        <f t="shared" si="1"/>
        <v>6.6717374769097004E-2</v>
      </c>
      <c r="I18" s="15">
        <f t="shared" si="1"/>
        <v>0.32549728752260432</v>
      </c>
    </row>
    <row r="19" spans="1:19" ht="14.25" x14ac:dyDescent="0.2">
      <c r="A19" s="11" t="s">
        <v>69</v>
      </c>
      <c r="B19" s="12">
        <v>480.9</v>
      </c>
      <c r="C19" s="12">
        <v>35</v>
      </c>
      <c r="D19">
        <v>2016</v>
      </c>
      <c r="E19">
        <f>B27+B26</f>
        <v>1038.2</v>
      </c>
      <c r="F19">
        <f>C27+C26</f>
        <v>72.199999999999989</v>
      </c>
      <c r="G19" s="15">
        <f t="shared" si="0"/>
        <v>6.9543440570217677E-2</v>
      </c>
      <c r="H19" s="15">
        <f t="shared" si="1"/>
        <v>5.7553223999185166E-2</v>
      </c>
      <c r="I19" s="15">
        <f t="shared" si="1"/>
        <v>-1.5006821282401384E-2</v>
      </c>
    </row>
    <row r="20" spans="1:19" ht="14.25" x14ac:dyDescent="0.2">
      <c r="A20" s="11" t="s">
        <v>70</v>
      </c>
      <c r="B20" s="12">
        <v>429.5</v>
      </c>
      <c r="C20" s="12">
        <v>25.5</v>
      </c>
      <c r="D20">
        <v>2017</v>
      </c>
      <c r="E20">
        <f>B29+B28</f>
        <v>1044</v>
      </c>
      <c r="F20">
        <f>C29+C28</f>
        <v>77.300000000000011</v>
      </c>
      <c r="G20" s="15">
        <f t="shared" si="0"/>
        <v>7.4042145593869749E-2</v>
      </c>
      <c r="H20" s="15">
        <f t="shared" si="1"/>
        <v>5.5865921787709993E-3</v>
      </c>
      <c r="I20" s="15">
        <f t="shared" si="1"/>
        <v>7.0637119113573732E-2</v>
      </c>
    </row>
    <row r="21" spans="1:19" ht="14.25" x14ac:dyDescent="0.2">
      <c r="A21" s="11" t="s">
        <v>71</v>
      </c>
      <c r="B21" s="12">
        <v>496.7</v>
      </c>
      <c r="C21" s="12">
        <v>25.9</v>
      </c>
      <c r="D21">
        <v>2018</v>
      </c>
      <c r="E21">
        <f>B31+B30</f>
        <v>1062.9000000000001</v>
      </c>
      <c r="F21">
        <f>C31+C30</f>
        <v>86.5</v>
      </c>
      <c r="G21" s="15">
        <f t="shared" si="0"/>
        <v>8.1381127105089837E-2</v>
      </c>
      <c r="H21" s="15">
        <f t="shared" si="1"/>
        <v>1.8103448275862188E-2</v>
      </c>
      <c r="I21" s="15">
        <f t="shared" si="1"/>
        <v>0.11901681759379024</v>
      </c>
    </row>
    <row r="22" spans="1:19" ht="14.25" x14ac:dyDescent="0.2">
      <c r="A22" s="11" t="s">
        <v>72</v>
      </c>
      <c r="B22" s="12">
        <v>418.5</v>
      </c>
      <c r="C22" s="12">
        <v>26.6</v>
      </c>
      <c r="D22">
        <v>2019</v>
      </c>
      <c r="E22">
        <f>B33+B32</f>
        <v>1094.8000000000002</v>
      </c>
      <c r="F22">
        <f>C33+C32</f>
        <v>72.099999999999994</v>
      </c>
      <c r="G22" s="15">
        <f t="shared" si="0"/>
        <v>6.585677749360612E-2</v>
      </c>
      <c r="H22" s="15">
        <f t="shared" si="1"/>
        <v>3.0012230689622887E-2</v>
      </c>
      <c r="I22" s="15">
        <f t="shared" si="1"/>
        <v>-0.16647398843930639</v>
      </c>
    </row>
    <row r="23" spans="1:19" ht="18" x14ac:dyDescent="0.25">
      <c r="A23" s="11" t="s">
        <v>73</v>
      </c>
      <c r="B23" s="12">
        <v>501.8</v>
      </c>
      <c r="C23" s="12">
        <v>28.7</v>
      </c>
      <c r="D23" s="16">
        <v>2020</v>
      </c>
      <c r="E23" s="17">
        <f>B35+B34</f>
        <v>1015.2</v>
      </c>
      <c r="F23" s="17">
        <f>C35+C34</f>
        <v>67.8</v>
      </c>
      <c r="G23" s="18">
        <f t="shared" si="0"/>
        <v>6.6784869976359337E-2</v>
      </c>
      <c r="H23" s="18">
        <f t="shared" si="1"/>
        <v>-7.2707343807088209E-2</v>
      </c>
      <c r="I23" s="18">
        <f t="shared" si="1"/>
        <v>-5.9639389736477089E-2</v>
      </c>
    </row>
    <row r="24" spans="1:19" ht="14.25" x14ac:dyDescent="0.2">
      <c r="A24" s="11" t="s">
        <v>74</v>
      </c>
      <c r="B24" s="12">
        <v>455.9</v>
      </c>
      <c r="C24" s="12">
        <v>36.1</v>
      </c>
      <c r="L24" s="19" t="s">
        <v>75</v>
      </c>
      <c r="M24" s="19"/>
      <c r="N24" s="19"/>
      <c r="O24" s="19"/>
      <c r="P24" s="19"/>
      <c r="Q24" s="19"/>
      <c r="R24" s="19"/>
      <c r="S24" s="19"/>
    </row>
    <row r="25" spans="1:19" ht="14.25" x14ac:dyDescent="0.2">
      <c r="A25" s="11" t="s">
        <v>76</v>
      </c>
      <c r="B25" s="12">
        <v>525.79999999999995</v>
      </c>
      <c r="C25" s="12">
        <v>37.200000000000003</v>
      </c>
    </row>
    <row r="26" spans="1:19" ht="14.25" x14ac:dyDescent="0.2">
      <c r="A26" s="11" t="s">
        <v>77</v>
      </c>
      <c r="B26" s="12">
        <v>491.1</v>
      </c>
      <c r="C26" s="12">
        <v>36.799999999999997</v>
      </c>
    </row>
    <row r="27" spans="1:19" ht="14.25" x14ac:dyDescent="0.2">
      <c r="A27" s="11" t="s">
        <v>78</v>
      </c>
      <c r="B27" s="12">
        <v>547.1</v>
      </c>
      <c r="C27" s="12">
        <v>35.4</v>
      </c>
    </row>
    <row r="28" spans="1:19" ht="14.25" x14ac:dyDescent="0.2">
      <c r="A28" s="11" t="s">
        <v>79</v>
      </c>
      <c r="B28" s="12">
        <v>489.5</v>
      </c>
      <c r="C28" s="12">
        <v>36.200000000000003</v>
      </c>
    </row>
    <row r="29" spans="1:19" ht="14.25" x14ac:dyDescent="0.2">
      <c r="A29" s="11" t="s">
        <v>80</v>
      </c>
      <c r="B29" s="12">
        <v>554.5</v>
      </c>
      <c r="C29" s="12">
        <v>41.1</v>
      </c>
    </row>
    <row r="30" spans="1:19" ht="14.25" x14ac:dyDescent="0.2">
      <c r="A30" s="11" t="s">
        <v>81</v>
      </c>
      <c r="B30" s="12">
        <v>488.7</v>
      </c>
      <c r="C30" s="12">
        <v>43.9</v>
      </c>
    </row>
    <row r="31" spans="1:19" ht="14.25" x14ac:dyDescent="0.2">
      <c r="A31" s="11" t="s">
        <v>82</v>
      </c>
      <c r="B31" s="12">
        <v>574.20000000000005</v>
      </c>
      <c r="C31" s="12">
        <v>42.6</v>
      </c>
    </row>
    <row r="32" spans="1:19" ht="14.25" x14ac:dyDescent="0.2">
      <c r="A32" s="11" t="s">
        <v>83</v>
      </c>
      <c r="B32" s="12">
        <v>516.1</v>
      </c>
      <c r="C32" s="12">
        <v>36.6</v>
      </c>
    </row>
    <row r="33" spans="1:3" ht="14.25" x14ac:dyDescent="0.2">
      <c r="A33" s="11" t="s">
        <v>84</v>
      </c>
      <c r="B33" s="12">
        <v>578.70000000000005</v>
      </c>
      <c r="C33" s="12">
        <v>35.5</v>
      </c>
    </row>
    <row r="34" spans="1:3" ht="14.25" x14ac:dyDescent="0.2">
      <c r="A34" s="11" t="s">
        <v>85</v>
      </c>
      <c r="B34" s="12">
        <v>503</v>
      </c>
      <c r="C34" s="12">
        <v>36.4</v>
      </c>
    </row>
    <row r="35" spans="1:3" ht="14.25" x14ac:dyDescent="0.2">
      <c r="A35" s="11" t="s">
        <v>86</v>
      </c>
      <c r="B35" s="12">
        <v>512.20000000000005</v>
      </c>
      <c r="C35" s="12">
        <v>31.4</v>
      </c>
    </row>
    <row r="37" spans="1:3" x14ac:dyDescent="0.2">
      <c r="A37" s="288" t="s">
        <v>41</v>
      </c>
      <c r="B37" s="288"/>
      <c r="C37" s="288"/>
    </row>
    <row r="38" spans="1:3" x14ac:dyDescent="0.2">
      <c r="A38" s="288" t="s">
        <v>43</v>
      </c>
      <c r="B38" s="288"/>
      <c r="C38" s="288"/>
    </row>
    <row r="39" spans="1:3" x14ac:dyDescent="0.2">
      <c r="A39" s="288"/>
      <c r="B39" s="288"/>
      <c r="C39" s="288"/>
    </row>
    <row r="40" spans="1:3" x14ac:dyDescent="0.2">
      <c r="A40" s="288" t="s">
        <v>46</v>
      </c>
      <c r="B40" s="288"/>
      <c r="C40" s="288"/>
    </row>
    <row r="41" spans="1:3" x14ac:dyDescent="0.2">
      <c r="A41" s="288"/>
      <c r="B41" s="288"/>
      <c r="C41" s="288"/>
    </row>
    <row r="43" spans="1:3" x14ac:dyDescent="0.2">
      <c r="A43" s="288" t="s">
        <v>50</v>
      </c>
      <c r="B43" s="288"/>
      <c r="C43" s="288"/>
    </row>
    <row r="44" spans="1:3" x14ac:dyDescent="0.2">
      <c r="A44" s="288"/>
      <c r="B44" s="288"/>
      <c r="C44" s="288"/>
    </row>
    <row r="45" spans="1:3" x14ac:dyDescent="0.2">
      <c r="A45" s="288" t="s">
        <v>52</v>
      </c>
      <c r="B45" s="288"/>
      <c r="C45" s="288"/>
    </row>
  </sheetData>
  <mergeCells count="14">
    <mergeCell ref="A1:C1"/>
    <mergeCell ref="A2:C2"/>
    <mergeCell ref="A3:C3"/>
    <mergeCell ref="A4:C4"/>
    <mergeCell ref="A5:C5"/>
    <mergeCell ref="A41:C41"/>
    <mergeCell ref="A43:C43"/>
    <mergeCell ref="A44:C44"/>
    <mergeCell ref="A45:C45"/>
    <mergeCell ref="A6:C6"/>
    <mergeCell ref="A37:C37"/>
    <mergeCell ref="A38:C38"/>
    <mergeCell ref="A39:C39"/>
    <mergeCell ref="A40:C40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AMJ244"/>
  <sheetViews>
    <sheetView zoomScaleNormal="100" workbookViewId="0"/>
  </sheetViews>
  <sheetFormatPr baseColWidth="10" defaultColWidth="11.42578125" defaultRowHeight="12.75" x14ac:dyDescent="0.2"/>
  <cols>
    <col min="1" max="1" width="9.42578125" style="20" customWidth="1"/>
    <col min="2" max="3" width="12.42578125" style="20" customWidth="1"/>
    <col min="4" max="5" width="12.42578125" style="21" customWidth="1"/>
    <col min="6" max="6" width="11.42578125" style="20"/>
    <col min="7" max="9" width="11.140625" style="20" hidden="1" customWidth="1"/>
    <col min="10" max="22" width="11.5703125" style="20" hidden="1" customWidth="1"/>
    <col min="23" max="1024" width="11.42578125" style="20"/>
  </cols>
  <sheetData>
    <row r="1" spans="1:22" ht="14.25" x14ac:dyDescent="0.2">
      <c r="A1" s="22" t="s">
        <v>910</v>
      </c>
      <c r="B1" s="23"/>
      <c r="C1" s="23"/>
      <c r="D1" s="24"/>
      <c r="E1" s="24"/>
    </row>
    <row r="2" spans="1:22" ht="14.25" x14ac:dyDescent="0.2">
      <c r="A2" s="25"/>
      <c r="B2" s="26" t="s">
        <v>87</v>
      </c>
      <c r="C2" s="26" t="s">
        <v>88</v>
      </c>
      <c r="D2" s="24"/>
      <c r="E2" s="24"/>
      <c r="L2" s="20" t="s">
        <v>89</v>
      </c>
    </row>
    <row r="3" spans="1:22" ht="14.25" x14ac:dyDescent="0.2">
      <c r="A3" s="27">
        <v>2017</v>
      </c>
      <c r="B3" s="28">
        <v>101.27</v>
      </c>
      <c r="C3" s="28">
        <v>104.47</v>
      </c>
      <c r="D3" s="218">
        <f>B3-C3</f>
        <v>-3.2000000000000028</v>
      </c>
      <c r="E3" s="24"/>
      <c r="G3" s="21"/>
      <c r="H3" s="29"/>
      <c r="I3" s="29"/>
    </row>
    <row r="4" spans="1:22" ht="15" x14ac:dyDescent="0.25">
      <c r="A4" s="27">
        <v>2018</v>
      </c>
      <c r="B4" s="28">
        <v>97.15</v>
      </c>
      <c r="C4" s="28">
        <v>105.25</v>
      </c>
      <c r="D4" s="219">
        <f>B4-C4</f>
        <v>-8.0999999999999943</v>
      </c>
      <c r="E4" s="24"/>
      <c r="G4" s="21"/>
      <c r="H4" s="30" t="s">
        <v>90</v>
      </c>
      <c r="I4" s="29"/>
      <c r="L4" s="297" t="s">
        <v>91</v>
      </c>
      <c r="M4" s="297"/>
      <c r="N4" s="297"/>
      <c r="O4" s="297"/>
      <c r="P4" s="297"/>
      <c r="Q4" s="297"/>
      <c r="R4" s="297"/>
      <c r="S4" s="297"/>
      <c r="T4" s="297"/>
      <c r="U4" s="297"/>
      <c r="V4" s="297"/>
    </row>
    <row r="5" spans="1:22" ht="14.25" x14ac:dyDescent="0.2">
      <c r="A5" s="27">
        <v>2019</v>
      </c>
      <c r="B5" s="28">
        <v>90.99</v>
      </c>
      <c r="C5" s="28">
        <v>105.95</v>
      </c>
      <c r="D5" s="219">
        <f>B5-C5</f>
        <v>-14.960000000000008</v>
      </c>
      <c r="E5" s="24"/>
      <c r="G5" s="21"/>
      <c r="H5" s="29"/>
      <c r="I5" s="29"/>
      <c r="L5" s="299" t="s">
        <v>91</v>
      </c>
      <c r="M5" s="299"/>
      <c r="N5" s="299"/>
      <c r="O5" s="299"/>
      <c r="P5" s="299"/>
      <c r="Q5" s="299"/>
      <c r="R5" s="299"/>
      <c r="S5" s="299"/>
      <c r="T5" s="299"/>
      <c r="U5" s="299"/>
      <c r="V5" s="299"/>
    </row>
    <row r="6" spans="1:22" ht="15" x14ac:dyDescent="0.25">
      <c r="A6" s="27">
        <v>2020</v>
      </c>
      <c r="B6" s="28">
        <v>71.92</v>
      </c>
      <c r="C6" s="28">
        <v>96.24</v>
      </c>
      <c r="D6" s="219">
        <f>B6-C6</f>
        <v>-24.319999999999993</v>
      </c>
      <c r="E6" s="24"/>
      <c r="G6" s="21"/>
      <c r="H6" s="29"/>
      <c r="I6" s="29"/>
      <c r="L6" s="300"/>
      <c r="M6" s="300"/>
      <c r="N6" s="300"/>
      <c r="O6" s="300"/>
      <c r="P6" s="300"/>
      <c r="Q6" s="300"/>
      <c r="R6" s="300"/>
      <c r="S6" s="300"/>
      <c r="T6" s="300"/>
      <c r="U6" s="300"/>
      <c r="V6" s="300"/>
    </row>
    <row r="7" spans="1:22" ht="15" x14ac:dyDescent="0.25">
      <c r="A7" s="27">
        <v>2021</v>
      </c>
      <c r="B7" s="28">
        <v>80.05</v>
      </c>
      <c r="C7" s="28">
        <v>103.03</v>
      </c>
      <c r="D7" s="219">
        <f>B7-C7</f>
        <v>-22.980000000000004</v>
      </c>
      <c r="E7" s="24"/>
      <c r="G7" s="21"/>
      <c r="H7" s="29"/>
      <c r="I7" s="29"/>
      <c r="L7" s="301" t="s">
        <v>92</v>
      </c>
      <c r="M7" s="301"/>
      <c r="N7" s="301"/>
      <c r="O7" s="301"/>
      <c r="P7" s="301"/>
      <c r="Q7" s="301"/>
      <c r="R7" s="301"/>
      <c r="S7" s="301"/>
      <c r="T7" s="301"/>
      <c r="U7" s="301"/>
      <c r="V7" s="301"/>
    </row>
    <row r="8" spans="1:22" ht="14.25" x14ac:dyDescent="0.2">
      <c r="A8" s="240" t="s">
        <v>105</v>
      </c>
      <c r="B8" s="31"/>
      <c r="C8" s="31"/>
      <c r="D8" s="24"/>
      <c r="E8" s="24"/>
      <c r="L8" s="302" t="s">
        <v>93</v>
      </c>
      <c r="M8" s="302"/>
      <c r="N8" s="302"/>
      <c r="O8" s="302"/>
      <c r="P8" s="302"/>
      <c r="Q8" s="302"/>
      <c r="R8" s="302"/>
      <c r="S8" s="302"/>
      <c r="T8" s="302"/>
      <c r="U8" s="302"/>
      <c r="V8" s="302"/>
    </row>
    <row r="9" spans="1:22" ht="15" x14ac:dyDescent="0.25">
      <c r="A9" s="33"/>
      <c r="B9" s="31"/>
      <c r="C9" s="31"/>
      <c r="D9" s="24"/>
      <c r="E9" s="24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</row>
    <row r="10" spans="1:22" ht="12.75" customHeight="1" x14ac:dyDescent="0.2">
      <c r="A10" s="34"/>
      <c r="B10" s="34"/>
      <c r="C10" s="34"/>
      <c r="L10" s="35" t="s">
        <v>94</v>
      </c>
      <c r="M10" s="298" t="s">
        <v>95</v>
      </c>
      <c r="N10" s="298"/>
      <c r="O10"/>
      <c r="P10"/>
      <c r="Q10"/>
      <c r="R10"/>
      <c r="S10"/>
      <c r="T10"/>
      <c r="U10"/>
      <c r="V10"/>
    </row>
    <row r="11" spans="1:22" ht="25.5" x14ac:dyDescent="0.2">
      <c r="L11" s="35" t="s">
        <v>94</v>
      </c>
      <c r="M11" s="37" t="s">
        <v>96</v>
      </c>
      <c r="N11" s="37" t="s">
        <v>97</v>
      </c>
      <c r="O11"/>
      <c r="P11"/>
      <c r="Q11"/>
      <c r="R11"/>
      <c r="S11"/>
      <c r="T11"/>
      <c r="U11"/>
      <c r="V11"/>
    </row>
    <row r="12" spans="1:22" ht="12.75" customHeight="1" x14ac:dyDescent="0.2">
      <c r="L12" s="298" t="s">
        <v>98</v>
      </c>
      <c r="M12" s="298"/>
      <c r="N12" s="298"/>
      <c r="O12"/>
      <c r="P12"/>
      <c r="Q12"/>
      <c r="R12"/>
      <c r="S12"/>
      <c r="T12"/>
      <c r="U12"/>
      <c r="V12"/>
    </row>
    <row r="13" spans="1:22" x14ac:dyDescent="0.2">
      <c r="L13" s="37" t="s">
        <v>99</v>
      </c>
      <c r="M13" s="38">
        <v>101.569</v>
      </c>
      <c r="N13" s="38">
        <v>100.887</v>
      </c>
      <c r="O13"/>
      <c r="P13"/>
      <c r="Q13"/>
      <c r="R13"/>
      <c r="S13"/>
      <c r="T13"/>
      <c r="U13"/>
      <c r="V13"/>
    </row>
    <row r="14" spans="1:22" x14ac:dyDescent="0.2">
      <c r="L14" s="37" t="s">
        <v>100</v>
      </c>
      <c r="M14" s="38">
        <v>104.467</v>
      </c>
      <c r="N14" s="38">
        <v>101.268</v>
      </c>
      <c r="O14"/>
      <c r="P14"/>
      <c r="Q14"/>
      <c r="R14"/>
      <c r="S14"/>
      <c r="T14"/>
      <c r="U14"/>
      <c r="V14"/>
    </row>
    <row r="15" spans="1:22" x14ac:dyDescent="0.2">
      <c r="L15" s="37" t="s">
        <v>101</v>
      </c>
      <c r="M15" s="38">
        <v>105.247</v>
      </c>
      <c r="N15" s="38">
        <v>97.144999999999996</v>
      </c>
      <c r="O15"/>
      <c r="P15"/>
      <c r="Q15"/>
      <c r="R15"/>
      <c r="S15"/>
      <c r="T15"/>
      <c r="U15"/>
      <c r="V15"/>
    </row>
    <row r="16" spans="1:22" x14ac:dyDescent="0.2">
      <c r="L16" s="37" t="s">
        <v>102</v>
      </c>
      <c r="M16" s="38">
        <v>105.946</v>
      </c>
      <c r="N16" s="38">
        <v>90.994</v>
      </c>
      <c r="O16"/>
      <c r="P16"/>
      <c r="Q16"/>
      <c r="R16"/>
      <c r="S16"/>
      <c r="T16"/>
      <c r="U16"/>
      <c r="V16"/>
    </row>
    <row r="17" spans="1:32" x14ac:dyDescent="0.2">
      <c r="L17" s="37" t="s">
        <v>103</v>
      </c>
      <c r="M17" s="38">
        <v>96.234999999999999</v>
      </c>
      <c r="N17" s="38">
        <v>71.953000000000003</v>
      </c>
      <c r="O17"/>
      <c r="P17"/>
      <c r="Q17"/>
      <c r="R17"/>
      <c r="S17"/>
      <c r="T17"/>
      <c r="U17"/>
      <c r="V17"/>
    </row>
    <row r="18" spans="1:32" x14ac:dyDescent="0.2">
      <c r="L18"/>
      <c r="M18"/>
      <c r="N18"/>
      <c r="O18"/>
      <c r="P18"/>
      <c r="Q18"/>
      <c r="R18"/>
      <c r="S18"/>
      <c r="T18"/>
      <c r="U18"/>
      <c r="V18"/>
    </row>
    <row r="19" spans="1:32" x14ac:dyDescent="0.2">
      <c r="L19"/>
      <c r="M19"/>
      <c r="N19"/>
      <c r="O19"/>
      <c r="P19"/>
      <c r="Q19"/>
      <c r="R19"/>
      <c r="S19"/>
      <c r="T19"/>
      <c r="U19"/>
      <c r="V19"/>
    </row>
    <row r="20" spans="1:32" x14ac:dyDescent="0.2">
      <c r="L20" s="32" t="s">
        <v>41</v>
      </c>
      <c r="M20"/>
      <c r="N20"/>
      <c r="O20"/>
      <c r="P20"/>
      <c r="Q20"/>
      <c r="R20"/>
      <c r="S20"/>
      <c r="T20"/>
      <c r="U20"/>
      <c r="V20"/>
    </row>
    <row r="21" spans="1:32" x14ac:dyDescent="0.2">
      <c r="L21" t="s">
        <v>104</v>
      </c>
      <c r="M21"/>
      <c r="N21"/>
      <c r="O21"/>
      <c r="P21"/>
      <c r="Q21"/>
      <c r="R21"/>
      <c r="S21"/>
      <c r="T21"/>
      <c r="U21"/>
      <c r="V21"/>
    </row>
    <row r="22" spans="1:32" ht="15" x14ac:dyDescent="0.2">
      <c r="F22" s="39"/>
      <c r="L22"/>
      <c r="M22"/>
      <c r="N22"/>
      <c r="O22"/>
      <c r="P22"/>
      <c r="Q22"/>
      <c r="R22"/>
      <c r="S22"/>
      <c r="T22"/>
      <c r="U22"/>
      <c r="V22"/>
      <c r="X22" s="303" t="s">
        <v>1020</v>
      </c>
      <c r="Y22" s="304"/>
      <c r="Z22" s="304"/>
      <c r="AA22" s="304"/>
      <c r="AB22" s="304"/>
      <c r="AC22" s="304"/>
      <c r="AD22" s="304"/>
      <c r="AE22" s="304"/>
      <c r="AF22" s="304"/>
    </row>
    <row r="23" spans="1:32" x14ac:dyDescent="0.2">
      <c r="L23" s="32" t="s">
        <v>106</v>
      </c>
      <c r="M23"/>
      <c r="N23"/>
      <c r="O23"/>
      <c r="P23"/>
      <c r="Q23"/>
      <c r="R23"/>
      <c r="S23"/>
      <c r="T23"/>
      <c r="U23"/>
      <c r="V23"/>
      <c r="X23" s="304"/>
      <c r="Y23" s="304"/>
      <c r="Z23" s="304"/>
      <c r="AA23" s="304"/>
      <c r="AB23" s="304"/>
      <c r="AC23" s="304"/>
      <c r="AD23" s="304"/>
      <c r="AE23" s="304"/>
      <c r="AF23" s="304"/>
    </row>
    <row r="24" spans="1:32" x14ac:dyDescent="0.2">
      <c r="A24" s="294"/>
      <c r="B24" s="294"/>
      <c r="C24" s="294"/>
      <c r="D24" s="294"/>
      <c r="E24" s="294"/>
      <c r="L24" t="s">
        <v>107</v>
      </c>
      <c r="M24"/>
      <c r="N24"/>
      <c r="O24"/>
      <c r="P24"/>
      <c r="Q24"/>
      <c r="R24"/>
      <c r="S24"/>
      <c r="T24"/>
      <c r="U24"/>
      <c r="V24"/>
      <c r="X24" s="304"/>
      <c r="Y24" s="304"/>
      <c r="Z24" s="304"/>
      <c r="AA24" s="304"/>
      <c r="AB24" s="304"/>
      <c r="AC24" s="304"/>
      <c r="AD24" s="304"/>
      <c r="AE24" s="304"/>
      <c r="AF24" s="304"/>
    </row>
    <row r="25" spans="1:32" x14ac:dyDescent="0.2">
      <c r="L25"/>
      <c r="M25"/>
      <c r="N25"/>
      <c r="O25"/>
      <c r="P25"/>
      <c r="Q25"/>
      <c r="R25"/>
      <c r="S25"/>
      <c r="T25"/>
      <c r="U25"/>
      <c r="V25"/>
    </row>
    <row r="27" spans="1:32" ht="15" x14ac:dyDescent="0.2">
      <c r="B27" s="40"/>
    </row>
    <row r="29" spans="1:32" ht="15" x14ac:dyDescent="0.25">
      <c r="H29" s="297" t="s">
        <v>91</v>
      </c>
      <c r="I29" s="297"/>
      <c r="J29" s="297"/>
      <c r="K29" s="297"/>
      <c r="L29" s="297"/>
      <c r="M29" s="297"/>
      <c r="N29" s="297"/>
      <c r="O29" s="297"/>
      <c r="P29" s="297"/>
      <c r="Q29" s="297"/>
      <c r="R29" s="297"/>
    </row>
    <row r="30" spans="1:32" x14ac:dyDescent="0.2">
      <c r="H30" s="299" t="s">
        <v>91</v>
      </c>
      <c r="I30" s="299"/>
      <c r="J30" s="299"/>
      <c r="K30" s="299"/>
      <c r="L30" s="299"/>
      <c r="M30" s="299"/>
      <c r="N30" s="299"/>
      <c r="O30" s="299"/>
      <c r="P30" s="299"/>
      <c r="Q30" s="299"/>
      <c r="R30" s="299"/>
    </row>
    <row r="31" spans="1:32" ht="15" x14ac:dyDescent="0.25">
      <c r="H31" s="300"/>
      <c r="I31" s="300"/>
      <c r="J31" s="300"/>
      <c r="K31" s="300"/>
      <c r="L31" s="300"/>
      <c r="M31" s="300"/>
      <c r="N31" s="300"/>
      <c r="O31" s="300"/>
      <c r="P31" s="300"/>
      <c r="Q31" s="300"/>
      <c r="R31" s="300"/>
    </row>
    <row r="32" spans="1:32" ht="15" x14ac:dyDescent="0.25">
      <c r="H32" s="301" t="s">
        <v>92</v>
      </c>
      <c r="I32" s="301"/>
      <c r="J32" s="301"/>
      <c r="K32" s="301"/>
      <c r="L32" s="301"/>
      <c r="M32" s="301"/>
      <c r="N32" s="301"/>
      <c r="O32" s="301"/>
      <c r="P32" s="301"/>
      <c r="Q32" s="301"/>
      <c r="R32" s="301"/>
    </row>
    <row r="33" spans="8:18" x14ac:dyDescent="0.2">
      <c r="H33" s="302" t="s">
        <v>108</v>
      </c>
      <c r="I33" s="302"/>
      <c r="J33" s="302"/>
      <c r="K33" s="302"/>
      <c r="L33" s="302"/>
      <c r="M33" s="302"/>
      <c r="N33" s="302"/>
      <c r="O33" s="302"/>
      <c r="P33" s="302"/>
      <c r="Q33" s="302"/>
      <c r="R33" s="302"/>
    </row>
    <row r="34" spans="8:18" ht="15" x14ac:dyDescent="0.25"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</row>
    <row r="35" spans="8:18" ht="12.75" customHeight="1" x14ac:dyDescent="0.2">
      <c r="H35" s="35" t="s">
        <v>94</v>
      </c>
      <c r="I35" s="298" t="s">
        <v>109</v>
      </c>
      <c r="J35" s="298"/>
    </row>
    <row r="36" spans="8:18" ht="25.5" x14ac:dyDescent="0.2">
      <c r="H36" s="35" t="s">
        <v>94</v>
      </c>
      <c r="I36" s="41" t="s">
        <v>96</v>
      </c>
      <c r="J36" s="41" t="s">
        <v>97</v>
      </c>
    </row>
    <row r="37" spans="8:18" ht="25.5" x14ac:dyDescent="0.2">
      <c r="H37" s="35" t="s">
        <v>94</v>
      </c>
      <c r="I37" s="41" t="s">
        <v>110</v>
      </c>
      <c r="J37" s="41" t="s">
        <v>110</v>
      </c>
      <c r="L37" s="20" t="s">
        <v>111</v>
      </c>
      <c r="M37" s="20" t="s">
        <v>87</v>
      </c>
    </row>
    <row r="38" spans="8:18" x14ac:dyDescent="0.2">
      <c r="H38" s="36" t="s">
        <v>112</v>
      </c>
      <c r="I38" s="38">
        <v>122.288</v>
      </c>
      <c r="J38" s="38">
        <v>149.74799999999999</v>
      </c>
      <c r="K38" s="20">
        <v>2003</v>
      </c>
      <c r="L38" s="42">
        <f>AVERAGE(I38:I49)</f>
        <v>124.21174999999999</v>
      </c>
      <c r="M38" s="42">
        <f>AVERAGE(J38:J49)</f>
        <v>149.05249999999998</v>
      </c>
    </row>
    <row r="39" spans="8:18" x14ac:dyDescent="0.2">
      <c r="H39" s="36" t="s">
        <v>113</v>
      </c>
      <c r="I39" s="38">
        <v>122.922</v>
      </c>
      <c r="J39" s="38">
        <v>135.73400000000001</v>
      </c>
      <c r="K39" s="20">
        <v>2004</v>
      </c>
      <c r="L39" s="42">
        <f>AVERAGE(I50:I61)</f>
        <v>126.64283333333334</v>
      </c>
      <c r="M39" s="42">
        <f>AVERAGE(J50:J61)</f>
        <v>148.98691666666664</v>
      </c>
    </row>
    <row r="40" spans="8:18" x14ac:dyDescent="0.2">
      <c r="H40" s="36" t="s">
        <v>114</v>
      </c>
      <c r="I40" s="38">
        <v>129.77199999999999</v>
      </c>
      <c r="J40" s="38">
        <v>141.40199999999999</v>
      </c>
      <c r="K40" s="20">
        <v>2005</v>
      </c>
      <c r="L40" s="42">
        <f>AVERAGE(I62:I73)</f>
        <v>126.84383333333331</v>
      </c>
      <c r="M40" s="42">
        <f>AVERAGE(J62:J73)</f>
        <v>157.46375</v>
      </c>
    </row>
    <row r="41" spans="8:18" x14ac:dyDescent="0.2">
      <c r="H41" s="36" t="s">
        <v>115</v>
      </c>
      <c r="I41" s="38">
        <v>122.288</v>
      </c>
      <c r="J41" s="38">
        <v>145.654</v>
      </c>
      <c r="K41" s="20">
        <v>2006</v>
      </c>
      <c r="L41" s="42">
        <f>AVERAGE(I74:I85)</f>
        <v>131.49525</v>
      </c>
      <c r="M41" s="42">
        <f>AVERAGE(J74:J85)</f>
        <v>154.15700000000001</v>
      </c>
    </row>
    <row r="42" spans="8:18" x14ac:dyDescent="0.2">
      <c r="H42" s="36" t="s">
        <v>116</v>
      </c>
      <c r="I42" s="38">
        <v>128.50399999999999</v>
      </c>
      <c r="J42" s="38">
        <v>155.88900000000001</v>
      </c>
      <c r="K42" s="20">
        <v>2007</v>
      </c>
      <c r="L42" s="42">
        <f>AVERAGE(I86:I97)</f>
        <v>134.65591666666668</v>
      </c>
      <c r="M42" s="42">
        <f>AVERAGE(J86:J97)</f>
        <v>159.78633333333335</v>
      </c>
    </row>
    <row r="43" spans="8:18" x14ac:dyDescent="0.2">
      <c r="H43" s="36" t="s">
        <v>117</v>
      </c>
      <c r="I43" s="38">
        <v>129.011</v>
      </c>
      <c r="J43" s="38">
        <v>167.85599999999999</v>
      </c>
      <c r="K43" s="20">
        <v>2008</v>
      </c>
      <c r="L43" s="42">
        <f>AVERAGE(I98:I109)</f>
        <v>125.08908333333335</v>
      </c>
      <c r="M43" s="42">
        <f>AVERAGE(J98:J109)</f>
        <v>150.04974999999999</v>
      </c>
    </row>
    <row r="44" spans="8:18" x14ac:dyDescent="0.2">
      <c r="H44" s="36" t="s">
        <v>118</v>
      </c>
      <c r="I44" s="38">
        <v>136.369</v>
      </c>
      <c r="J44" s="38">
        <v>191.476</v>
      </c>
      <c r="K44" s="20">
        <v>2009</v>
      </c>
      <c r="L44" s="42">
        <f>AVERAGE(I110:I121)</f>
        <v>104.81358333333334</v>
      </c>
      <c r="M44" s="42">
        <f>AVERAGE(J110:J121)</f>
        <v>120.91908333333332</v>
      </c>
    </row>
    <row r="45" spans="8:18" x14ac:dyDescent="0.2">
      <c r="H45" s="36" t="s">
        <v>119</v>
      </c>
      <c r="I45" s="38">
        <v>85.373000000000005</v>
      </c>
      <c r="J45" s="38">
        <v>147.386</v>
      </c>
      <c r="K45" s="20">
        <v>2010</v>
      </c>
      <c r="L45" s="42">
        <f>AVERAGE(I122:I133)</f>
        <v>105.74358333333333</v>
      </c>
      <c r="M45" s="42">
        <f>AVERAGE(J122:J133)</f>
        <v>110.85450000000002</v>
      </c>
    </row>
    <row r="46" spans="8:18" x14ac:dyDescent="0.2">
      <c r="H46" s="36" t="s">
        <v>120</v>
      </c>
      <c r="I46" s="38">
        <v>128.12299999999999</v>
      </c>
      <c r="J46" s="38">
        <v>152.42500000000001</v>
      </c>
      <c r="K46" s="20">
        <v>2011</v>
      </c>
      <c r="L46" s="42">
        <f>AVERAGE(I134:I145)</f>
        <v>103.66275</v>
      </c>
      <c r="M46" s="42">
        <f>AVERAGE(J134:J145)</f>
        <v>108.29091666666669</v>
      </c>
    </row>
    <row r="47" spans="8:18" x14ac:dyDescent="0.2">
      <c r="H47" s="36" t="s">
        <v>121</v>
      </c>
      <c r="I47" s="38">
        <v>139.41300000000001</v>
      </c>
      <c r="J47" s="38">
        <v>146.126</v>
      </c>
      <c r="K47" s="20">
        <v>2012</v>
      </c>
      <c r="L47" s="42">
        <f>AVERAGE(I146:I157)</f>
        <v>97.074999999999989</v>
      </c>
      <c r="M47" s="42">
        <f>AVERAGE(J146:J157)</f>
        <v>103.38975000000001</v>
      </c>
    </row>
    <row r="48" spans="8:18" x14ac:dyDescent="0.2">
      <c r="H48" s="36" t="s">
        <v>122</v>
      </c>
      <c r="I48" s="38">
        <v>129.899</v>
      </c>
      <c r="J48" s="38">
        <v>124.869</v>
      </c>
      <c r="K48" s="20">
        <v>2013</v>
      </c>
      <c r="L48" s="42">
        <f>AVERAGE(I158:I169)</f>
        <v>95.401999999999987</v>
      </c>
      <c r="M48" s="42">
        <f>AVERAGE(J158:J169)</f>
        <v>98.741166666666672</v>
      </c>
    </row>
    <row r="49" spans="8:15" x14ac:dyDescent="0.2">
      <c r="H49" s="36" t="s">
        <v>123</v>
      </c>
      <c r="I49" s="38">
        <v>116.57899999999999</v>
      </c>
      <c r="J49" s="38">
        <v>130.065</v>
      </c>
      <c r="K49" s="20">
        <v>2014</v>
      </c>
      <c r="L49" s="42">
        <f>AVERAGE(I170:I181)</f>
        <v>96.843166666666662</v>
      </c>
      <c r="M49" s="42">
        <f>AVERAGE(J170:J181)</f>
        <v>98.451499999999996</v>
      </c>
    </row>
    <row r="50" spans="8:15" x14ac:dyDescent="0.2">
      <c r="H50" s="36" t="s">
        <v>124</v>
      </c>
      <c r="I50" s="38">
        <v>118.60899999999999</v>
      </c>
      <c r="J50" s="38">
        <v>132.584</v>
      </c>
      <c r="K50" s="20">
        <v>2015</v>
      </c>
      <c r="L50" s="42">
        <f>AVERAGE(I182:I193)</f>
        <v>99.999916666666664</v>
      </c>
      <c r="M50" s="42">
        <f>AVERAGE(J182:J193)</f>
        <v>99.99991666666665</v>
      </c>
      <c r="N50" s="20">
        <f t="shared" ref="N50:O54" si="0">L50/L49-1</f>
        <v>3.2596517737441433E-2</v>
      </c>
      <c r="O50">
        <f t="shared" si="0"/>
        <v>1.5727710260043271E-2</v>
      </c>
    </row>
    <row r="51" spans="8:15" x14ac:dyDescent="0.2">
      <c r="H51" s="36" t="s">
        <v>125</v>
      </c>
      <c r="I51" s="38">
        <v>125.205</v>
      </c>
      <c r="J51" s="38">
        <v>148.64599999999999</v>
      </c>
      <c r="K51" s="20">
        <v>2016</v>
      </c>
      <c r="L51" s="42">
        <f>AVERAGE(I194:I205)</f>
        <v>101.56949999999999</v>
      </c>
      <c r="M51" s="42">
        <f>AVERAGE(J194:J205)</f>
        <v>100.88749999999999</v>
      </c>
      <c r="N51">
        <f t="shared" si="0"/>
        <v>1.5695846413205317E-2</v>
      </c>
      <c r="O51">
        <f t="shared" si="0"/>
        <v>8.8758407298672459E-3</v>
      </c>
    </row>
    <row r="52" spans="8:15" x14ac:dyDescent="0.2">
      <c r="H52" s="36" t="s">
        <v>126</v>
      </c>
      <c r="I52" s="38">
        <v>139.286</v>
      </c>
      <c r="J52" s="38">
        <v>153.685</v>
      </c>
      <c r="K52" s="20">
        <v>2017</v>
      </c>
      <c r="L52" s="42">
        <f>AVERAGE(I206:I217)</f>
        <v>104.46666666666665</v>
      </c>
      <c r="M52" s="42">
        <f>AVERAGE(J206:J217)</f>
        <v>101.26758333333335</v>
      </c>
      <c r="N52">
        <f t="shared" si="0"/>
        <v>2.8523982757290955E-2</v>
      </c>
      <c r="O52">
        <f t="shared" si="0"/>
        <v>3.7673976789329711E-3</v>
      </c>
    </row>
    <row r="53" spans="8:15" x14ac:dyDescent="0.2">
      <c r="H53" s="36" t="s">
        <v>127</v>
      </c>
      <c r="I53" s="38">
        <v>123.556</v>
      </c>
      <c r="J53" s="38">
        <v>141.875</v>
      </c>
      <c r="K53" s="20">
        <v>2018</v>
      </c>
      <c r="L53" s="42">
        <f>AVERAGE(I218:I229)</f>
        <v>105.24650000000001</v>
      </c>
      <c r="M53" s="42">
        <f>AVERAGE(J218:J229)</f>
        <v>97.144583333333344</v>
      </c>
      <c r="N53">
        <f t="shared" si="0"/>
        <v>7.4649010848757413E-3</v>
      </c>
      <c r="O53">
        <f t="shared" si="0"/>
        <v>-4.0713917171585901E-2</v>
      </c>
    </row>
    <row r="54" spans="8:15" x14ac:dyDescent="0.2">
      <c r="H54" s="36" t="s">
        <v>128</v>
      </c>
      <c r="I54" s="38">
        <v>132.05500000000001</v>
      </c>
      <c r="J54" s="38">
        <v>151.79499999999999</v>
      </c>
      <c r="K54" s="20">
        <v>2019</v>
      </c>
      <c r="L54" s="42">
        <f>AVERAGE(I230:I241)</f>
        <v>105.94558333333335</v>
      </c>
      <c r="M54" s="42">
        <f>AVERAGE(J230:J241)</f>
        <v>90.994250000000008</v>
      </c>
      <c r="N54">
        <f t="shared" si="0"/>
        <v>6.6423428174176014E-3</v>
      </c>
      <c r="O54">
        <f t="shared" si="0"/>
        <v>-6.3311129888010576E-2</v>
      </c>
    </row>
    <row r="55" spans="8:15" x14ac:dyDescent="0.2">
      <c r="H55" s="36" t="s">
        <v>129</v>
      </c>
      <c r="I55" s="38">
        <v>136.62200000000001</v>
      </c>
      <c r="J55" s="38">
        <v>165.02199999999999</v>
      </c>
    </row>
    <row r="56" spans="8:15" x14ac:dyDescent="0.2">
      <c r="H56" s="36" t="s">
        <v>130</v>
      </c>
      <c r="I56" s="38">
        <v>136.62200000000001</v>
      </c>
      <c r="J56" s="38">
        <v>183.13</v>
      </c>
    </row>
    <row r="57" spans="8:15" x14ac:dyDescent="0.2">
      <c r="H57" s="36" t="s">
        <v>131</v>
      </c>
      <c r="I57" s="38">
        <v>90.32</v>
      </c>
      <c r="J57" s="38">
        <v>152.89699999999999</v>
      </c>
    </row>
    <row r="58" spans="8:15" x14ac:dyDescent="0.2">
      <c r="H58" s="36" t="s">
        <v>132</v>
      </c>
      <c r="I58" s="38">
        <v>133.45099999999999</v>
      </c>
      <c r="J58" s="38">
        <v>163.29</v>
      </c>
    </row>
    <row r="59" spans="8:15" x14ac:dyDescent="0.2">
      <c r="H59" s="36" t="s">
        <v>133</v>
      </c>
      <c r="I59" s="38">
        <v>129.77199999999999</v>
      </c>
      <c r="J59" s="38">
        <v>137.62299999999999</v>
      </c>
      <c r="L59" s="9" t="s">
        <v>134</v>
      </c>
    </row>
    <row r="60" spans="8:15" x14ac:dyDescent="0.2">
      <c r="H60" s="36" t="s">
        <v>135</v>
      </c>
      <c r="I60" s="38">
        <v>135.988</v>
      </c>
      <c r="J60" s="38">
        <v>130.69499999999999</v>
      </c>
      <c r="L60" s="20" t="s">
        <v>111</v>
      </c>
      <c r="M60" s="20" t="s">
        <v>87</v>
      </c>
    </row>
    <row r="61" spans="8:15" x14ac:dyDescent="0.2">
      <c r="H61" s="36" t="s">
        <v>136</v>
      </c>
      <c r="I61" s="38">
        <v>118.22799999999999</v>
      </c>
      <c r="J61" s="38">
        <v>126.601</v>
      </c>
      <c r="K61" s="20">
        <v>2015</v>
      </c>
      <c r="L61" s="20">
        <f>AVERAGE(I182:I185)/AVERAGE(I170:I173)-1</f>
        <v>1.6199328484942654E-2</v>
      </c>
      <c r="M61" s="20">
        <f>AVERAGE(J182:J184)/AVERAGE(J170:J172)-1</f>
        <v>5.5238662650646919E-2</v>
      </c>
    </row>
    <row r="62" spans="8:15" x14ac:dyDescent="0.2">
      <c r="H62" s="36" t="s">
        <v>137</v>
      </c>
      <c r="I62" s="38">
        <v>119.624</v>
      </c>
      <c r="J62" s="38">
        <v>137.15100000000001</v>
      </c>
      <c r="K62" s="20">
        <v>2016</v>
      </c>
      <c r="L62" s="20">
        <f>AVERAGE(I194:I196)/AVERAGE(I182:I184)-1</f>
        <v>2.8175610550751573E-2</v>
      </c>
      <c r="M62" s="20">
        <f>AVERAGE(J194:J196)/AVERAGE(J182:J184)-1</f>
        <v>-2.9073191812665877E-2</v>
      </c>
    </row>
    <row r="63" spans="8:15" x14ac:dyDescent="0.2">
      <c r="H63" s="36" t="s">
        <v>138</v>
      </c>
      <c r="I63" s="38">
        <v>123.937</v>
      </c>
      <c r="J63" s="38">
        <v>146.28399999999999</v>
      </c>
      <c r="K63" s="20">
        <v>2017</v>
      </c>
      <c r="L63" s="20">
        <f>AVERAGE(I206:I208)/AVERAGE(I194:I196)-1</f>
        <v>4.9297913214547462E-2</v>
      </c>
      <c r="M63" s="20">
        <f>AVERAGE(J206:J208)/AVERAGE(J194:J196)-1</f>
        <v>3.6634612278302559E-2</v>
      </c>
    </row>
    <row r="64" spans="8:15" x14ac:dyDescent="0.2">
      <c r="H64" s="36" t="s">
        <v>139</v>
      </c>
      <c r="I64" s="38">
        <v>130.15299999999999</v>
      </c>
      <c r="J64" s="38">
        <v>146.28399999999999</v>
      </c>
      <c r="K64" s="20">
        <v>2018</v>
      </c>
      <c r="L64" s="20">
        <f>AVERAGE(I218:I220)/AVERAGE(I206:I208)-1</f>
        <v>6.1342166605322657E-3</v>
      </c>
      <c r="M64" s="20">
        <f>AVERAGE(J218:J220)/AVERAGE(J206:J208)-1</f>
        <v>-3.9882961962637964E-2</v>
      </c>
    </row>
    <row r="65" spans="8:13" x14ac:dyDescent="0.2">
      <c r="H65" s="36" t="s">
        <v>140</v>
      </c>
      <c r="I65" s="38">
        <v>132.56299999999999</v>
      </c>
      <c r="J65" s="38">
        <v>154.47200000000001</v>
      </c>
      <c r="K65" s="20">
        <v>2019</v>
      </c>
      <c r="L65" s="20">
        <f>AVERAGE(I230:I232)/AVERAGE(I218:I220)-1</f>
        <v>6.7752838146692973E-3</v>
      </c>
      <c r="M65" s="20">
        <f>AVERAGE(J230:J232)/AVERAGE(J218:J220)-1</f>
        <v>-5.0191685570746714E-2</v>
      </c>
    </row>
    <row r="66" spans="8:13" x14ac:dyDescent="0.2">
      <c r="H66" s="36" t="s">
        <v>141</v>
      </c>
      <c r="I66" s="38">
        <v>132.43600000000001</v>
      </c>
      <c r="J66" s="38">
        <v>163.13200000000001</v>
      </c>
      <c r="K66" s="20">
        <v>2020</v>
      </c>
      <c r="L66" s="20">
        <f>AVERAGE(I242:I244)/AVERAGE(I230:I232)-1</f>
        <v>-4.9545660639863875E-2</v>
      </c>
      <c r="M66" s="20">
        <f>AVERAGE(J242:J244)/AVERAGE(J230:J232)-1</f>
        <v>-0.10454510935601469</v>
      </c>
    </row>
    <row r="67" spans="8:13" x14ac:dyDescent="0.2">
      <c r="H67" s="36" t="s">
        <v>142</v>
      </c>
      <c r="I67" s="38">
        <v>136.495</v>
      </c>
      <c r="J67" s="38">
        <v>179.19399999999999</v>
      </c>
    </row>
    <row r="68" spans="8:13" x14ac:dyDescent="0.2">
      <c r="H68" s="36" t="s">
        <v>143</v>
      </c>
      <c r="I68" s="38">
        <v>131.929</v>
      </c>
      <c r="J68" s="38">
        <v>193.995</v>
      </c>
    </row>
    <row r="69" spans="8:13" x14ac:dyDescent="0.2">
      <c r="H69" s="36" t="s">
        <v>144</v>
      </c>
      <c r="I69" s="38">
        <v>93.998999999999995</v>
      </c>
      <c r="J69" s="38">
        <v>154</v>
      </c>
    </row>
    <row r="70" spans="8:13" x14ac:dyDescent="0.2">
      <c r="H70" s="36" t="s">
        <v>145</v>
      </c>
      <c r="I70" s="38">
        <v>133.83099999999999</v>
      </c>
      <c r="J70" s="38">
        <v>168.80099999999999</v>
      </c>
    </row>
    <row r="71" spans="8:13" x14ac:dyDescent="0.2">
      <c r="H71" s="36" t="s">
        <v>146</v>
      </c>
      <c r="I71" s="38">
        <v>129.77199999999999</v>
      </c>
      <c r="J71" s="38">
        <v>154.15700000000001</v>
      </c>
    </row>
    <row r="72" spans="8:13" x14ac:dyDescent="0.2">
      <c r="H72" s="36" t="s">
        <v>147</v>
      </c>
      <c r="I72" s="38">
        <v>137.38300000000001</v>
      </c>
      <c r="J72" s="38">
        <v>152.89699999999999</v>
      </c>
    </row>
    <row r="73" spans="8:13" x14ac:dyDescent="0.2">
      <c r="H73" s="36" t="s">
        <v>148</v>
      </c>
      <c r="I73" s="38">
        <v>120.004</v>
      </c>
      <c r="J73" s="38">
        <v>139.19800000000001</v>
      </c>
    </row>
    <row r="74" spans="8:13" x14ac:dyDescent="0.2">
      <c r="H74" s="36" t="s">
        <v>149</v>
      </c>
      <c r="I74" s="38">
        <v>128.25</v>
      </c>
      <c r="J74" s="38">
        <v>154.62899999999999</v>
      </c>
    </row>
    <row r="75" spans="8:13" x14ac:dyDescent="0.2">
      <c r="H75" s="36" t="s">
        <v>150</v>
      </c>
      <c r="I75" s="38">
        <v>129.011</v>
      </c>
      <c r="J75" s="38">
        <v>151.79499999999999</v>
      </c>
    </row>
    <row r="76" spans="8:13" x14ac:dyDescent="0.2">
      <c r="H76" s="36" t="s">
        <v>151</v>
      </c>
      <c r="I76" s="38">
        <v>146.26300000000001</v>
      </c>
      <c r="J76" s="38">
        <v>165.494</v>
      </c>
    </row>
    <row r="77" spans="8:13" x14ac:dyDescent="0.2">
      <c r="H77" s="36" t="s">
        <v>152</v>
      </c>
      <c r="I77" s="38">
        <v>120.131</v>
      </c>
      <c r="J77" s="38">
        <v>142.977</v>
      </c>
    </row>
    <row r="78" spans="8:13" x14ac:dyDescent="0.2">
      <c r="H78" s="36" t="s">
        <v>153</v>
      </c>
      <c r="I78" s="38">
        <v>141.316</v>
      </c>
      <c r="J78" s="38">
        <v>160.298</v>
      </c>
    </row>
    <row r="79" spans="8:13" x14ac:dyDescent="0.2">
      <c r="H79" s="36" t="s">
        <v>154</v>
      </c>
      <c r="I79" s="38">
        <v>143.09200000000001</v>
      </c>
      <c r="J79" s="38">
        <v>166.28200000000001</v>
      </c>
    </row>
    <row r="80" spans="8:13" x14ac:dyDescent="0.2">
      <c r="H80" s="36" t="s">
        <v>155</v>
      </c>
      <c r="I80" s="38">
        <v>136.749</v>
      </c>
      <c r="J80" s="38">
        <v>189.744</v>
      </c>
    </row>
    <row r="81" spans="8:10" x14ac:dyDescent="0.2">
      <c r="H81" s="36" t="s">
        <v>156</v>
      </c>
      <c r="I81" s="38">
        <v>96.79</v>
      </c>
      <c r="J81" s="38">
        <v>138.411</v>
      </c>
    </row>
    <row r="82" spans="8:10" x14ac:dyDescent="0.2">
      <c r="H82" s="36" t="s">
        <v>157</v>
      </c>
      <c r="I82" s="38">
        <v>134.59299999999999</v>
      </c>
      <c r="J82" s="38">
        <v>160.928</v>
      </c>
    </row>
    <row r="83" spans="8:10" x14ac:dyDescent="0.2">
      <c r="H83" s="36" t="s">
        <v>158</v>
      </c>
      <c r="I83" s="38">
        <v>138.398</v>
      </c>
      <c r="J83" s="38">
        <v>154.78700000000001</v>
      </c>
    </row>
    <row r="84" spans="8:10" x14ac:dyDescent="0.2">
      <c r="H84" s="36" t="s">
        <v>159</v>
      </c>
      <c r="I84" s="38">
        <v>142.33099999999999</v>
      </c>
      <c r="J84" s="38">
        <v>136.99299999999999</v>
      </c>
    </row>
    <row r="85" spans="8:10" x14ac:dyDescent="0.2">
      <c r="H85" s="36" t="s">
        <v>160</v>
      </c>
      <c r="I85" s="38">
        <v>121.01900000000001</v>
      </c>
      <c r="J85" s="38">
        <v>127.54600000000001</v>
      </c>
    </row>
    <row r="86" spans="8:10" x14ac:dyDescent="0.2">
      <c r="H86" s="36" t="s">
        <v>161</v>
      </c>
      <c r="I86" s="38">
        <v>136.749</v>
      </c>
      <c r="J86" s="38">
        <v>151.79499999999999</v>
      </c>
    </row>
    <row r="87" spans="8:10" x14ac:dyDescent="0.2">
      <c r="H87" s="36" t="s">
        <v>162</v>
      </c>
      <c r="I87" s="38">
        <v>132.94300000000001</v>
      </c>
      <c r="J87" s="38">
        <v>156.99100000000001</v>
      </c>
    </row>
    <row r="88" spans="8:10" x14ac:dyDescent="0.2">
      <c r="H88" s="36" t="s">
        <v>163</v>
      </c>
      <c r="I88" s="38">
        <v>147.785</v>
      </c>
      <c r="J88" s="38">
        <v>163.29</v>
      </c>
    </row>
    <row r="89" spans="8:10" x14ac:dyDescent="0.2">
      <c r="H89" s="36" t="s">
        <v>164</v>
      </c>
      <c r="I89" s="38">
        <v>126.22</v>
      </c>
      <c r="J89" s="38">
        <v>147.70099999999999</v>
      </c>
    </row>
    <row r="90" spans="8:10" x14ac:dyDescent="0.2">
      <c r="H90" s="36" t="s">
        <v>165</v>
      </c>
      <c r="I90" s="38">
        <v>146.00899999999999</v>
      </c>
      <c r="J90" s="38">
        <v>175.1</v>
      </c>
    </row>
    <row r="91" spans="8:10" x14ac:dyDescent="0.2">
      <c r="H91" s="36" t="s">
        <v>166</v>
      </c>
      <c r="I91" s="38">
        <v>143.21899999999999</v>
      </c>
      <c r="J91" s="38">
        <v>171.16300000000001</v>
      </c>
    </row>
    <row r="92" spans="8:10" x14ac:dyDescent="0.2">
      <c r="H92" s="36" t="s">
        <v>167</v>
      </c>
      <c r="I92" s="38">
        <v>142.83799999999999</v>
      </c>
      <c r="J92" s="38">
        <v>182.65799999999999</v>
      </c>
    </row>
    <row r="93" spans="8:10" x14ac:dyDescent="0.2">
      <c r="H93" s="36" t="s">
        <v>168</v>
      </c>
      <c r="I93" s="38">
        <v>99.072999999999993</v>
      </c>
      <c r="J93" s="38">
        <v>147.386</v>
      </c>
    </row>
    <row r="94" spans="8:10" x14ac:dyDescent="0.2">
      <c r="H94" s="36" t="s">
        <v>169</v>
      </c>
      <c r="I94" s="38">
        <v>132.81700000000001</v>
      </c>
      <c r="J94" s="38">
        <v>159.66800000000001</v>
      </c>
    </row>
    <row r="95" spans="8:10" x14ac:dyDescent="0.2">
      <c r="H95" s="36" t="s">
        <v>170</v>
      </c>
      <c r="I95" s="38">
        <v>145.756</v>
      </c>
      <c r="J95" s="38">
        <v>168.01400000000001</v>
      </c>
    </row>
    <row r="96" spans="8:10" x14ac:dyDescent="0.2">
      <c r="H96" s="36" t="s">
        <v>171</v>
      </c>
      <c r="I96" s="38">
        <v>141.18899999999999</v>
      </c>
      <c r="J96" s="38">
        <v>159.35300000000001</v>
      </c>
    </row>
    <row r="97" spans="8:10" x14ac:dyDescent="0.2">
      <c r="H97" s="36" t="s">
        <v>172</v>
      </c>
      <c r="I97" s="38">
        <v>121.273</v>
      </c>
      <c r="J97" s="38">
        <v>134.31700000000001</v>
      </c>
    </row>
    <row r="98" spans="8:10" x14ac:dyDescent="0.2">
      <c r="H98" s="36" t="s">
        <v>173</v>
      </c>
      <c r="I98" s="38">
        <v>135.607</v>
      </c>
      <c r="J98" s="38">
        <v>164.864</v>
      </c>
    </row>
    <row r="99" spans="8:10" x14ac:dyDescent="0.2">
      <c r="H99" s="36" t="s">
        <v>174</v>
      </c>
      <c r="I99" s="38">
        <v>138.018</v>
      </c>
      <c r="J99" s="38">
        <v>168.48599999999999</v>
      </c>
    </row>
    <row r="100" spans="8:10" x14ac:dyDescent="0.2">
      <c r="H100" s="36" t="s">
        <v>175</v>
      </c>
      <c r="I100" s="38">
        <v>125.205</v>
      </c>
      <c r="J100" s="38">
        <v>162.18799999999999</v>
      </c>
    </row>
    <row r="101" spans="8:10" x14ac:dyDescent="0.2">
      <c r="H101" s="36" t="s">
        <v>176</v>
      </c>
      <c r="I101" s="38">
        <v>141.316</v>
      </c>
      <c r="J101" s="38">
        <v>160.298</v>
      </c>
    </row>
    <row r="102" spans="8:10" x14ac:dyDescent="0.2">
      <c r="H102" s="36" t="s">
        <v>177</v>
      </c>
      <c r="I102" s="38">
        <v>133.70500000000001</v>
      </c>
      <c r="J102" s="38">
        <v>152.58199999999999</v>
      </c>
    </row>
    <row r="103" spans="8:10" x14ac:dyDescent="0.2">
      <c r="H103" s="36" t="s">
        <v>178</v>
      </c>
      <c r="I103" s="38">
        <v>127.616</v>
      </c>
      <c r="J103" s="38">
        <v>157.149</v>
      </c>
    </row>
    <row r="104" spans="8:10" x14ac:dyDescent="0.2">
      <c r="H104" s="36" t="s">
        <v>179</v>
      </c>
      <c r="I104" s="38">
        <v>140.17400000000001</v>
      </c>
      <c r="J104" s="38">
        <v>179.98099999999999</v>
      </c>
    </row>
    <row r="105" spans="8:10" x14ac:dyDescent="0.2">
      <c r="H105" s="36" t="s">
        <v>180</v>
      </c>
      <c r="I105" s="38">
        <v>87.656000000000006</v>
      </c>
      <c r="J105" s="38">
        <v>128.80500000000001</v>
      </c>
    </row>
    <row r="106" spans="8:10" x14ac:dyDescent="0.2">
      <c r="H106" s="36" t="s">
        <v>181</v>
      </c>
      <c r="I106" s="38">
        <v>126.601</v>
      </c>
      <c r="J106" s="38">
        <v>154.47200000000001</v>
      </c>
    </row>
    <row r="107" spans="8:10" x14ac:dyDescent="0.2">
      <c r="H107" s="36" t="s">
        <v>182</v>
      </c>
      <c r="I107" s="38">
        <v>127.996</v>
      </c>
      <c r="J107" s="38">
        <v>139.35499999999999</v>
      </c>
    </row>
    <row r="108" spans="8:10" x14ac:dyDescent="0.2">
      <c r="H108" s="36" t="s">
        <v>183</v>
      </c>
      <c r="I108" s="38">
        <v>115.31100000000001</v>
      </c>
      <c r="J108" s="38">
        <v>120.145</v>
      </c>
    </row>
    <row r="109" spans="8:10" x14ac:dyDescent="0.2">
      <c r="H109" s="36" t="s">
        <v>184</v>
      </c>
      <c r="I109" s="38">
        <v>101.864</v>
      </c>
      <c r="J109" s="38">
        <v>112.27200000000001</v>
      </c>
    </row>
    <row r="110" spans="8:10" x14ac:dyDescent="0.2">
      <c r="H110" s="36" t="s">
        <v>185</v>
      </c>
      <c r="I110" s="38">
        <v>102.372</v>
      </c>
      <c r="J110" s="38">
        <v>129.90799999999999</v>
      </c>
    </row>
    <row r="111" spans="8:10" x14ac:dyDescent="0.2">
      <c r="H111" s="36" t="s">
        <v>186</v>
      </c>
      <c r="I111" s="38">
        <v>104.52800000000001</v>
      </c>
      <c r="J111" s="38">
        <v>126.758</v>
      </c>
    </row>
    <row r="112" spans="8:10" x14ac:dyDescent="0.2">
      <c r="H112" s="36" t="s">
        <v>187</v>
      </c>
      <c r="I112" s="38">
        <v>108.334</v>
      </c>
      <c r="J112" s="38">
        <v>129.59299999999999</v>
      </c>
    </row>
    <row r="113" spans="8:10" x14ac:dyDescent="0.2">
      <c r="H113" s="36" t="s">
        <v>188</v>
      </c>
      <c r="I113" s="38">
        <v>101.23</v>
      </c>
      <c r="J113" s="38">
        <v>115.893</v>
      </c>
    </row>
    <row r="114" spans="8:10" x14ac:dyDescent="0.2">
      <c r="H114" s="36" t="s">
        <v>189</v>
      </c>
      <c r="I114" s="38">
        <v>103.89400000000001</v>
      </c>
      <c r="J114" s="38">
        <v>117.783</v>
      </c>
    </row>
    <row r="115" spans="8:10" x14ac:dyDescent="0.2">
      <c r="H115" s="36" t="s">
        <v>190</v>
      </c>
      <c r="I115" s="38">
        <v>109.349</v>
      </c>
      <c r="J115" s="38">
        <v>131.32499999999999</v>
      </c>
    </row>
    <row r="116" spans="8:10" x14ac:dyDescent="0.2">
      <c r="H116" s="36" t="s">
        <v>191</v>
      </c>
      <c r="I116" s="38">
        <v>116.452</v>
      </c>
      <c r="J116" s="38">
        <v>143.76400000000001</v>
      </c>
    </row>
    <row r="117" spans="8:10" x14ac:dyDescent="0.2">
      <c r="H117" s="36" t="s">
        <v>192</v>
      </c>
      <c r="I117" s="38">
        <v>78.396000000000001</v>
      </c>
      <c r="J117" s="38">
        <v>113.68899999999999</v>
      </c>
    </row>
    <row r="118" spans="8:10" x14ac:dyDescent="0.2">
      <c r="H118" s="36" t="s">
        <v>193</v>
      </c>
      <c r="I118" s="38">
        <v>110.49</v>
      </c>
      <c r="J118" s="38">
        <v>125.34099999999999</v>
      </c>
    </row>
    <row r="119" spans="8:10" x14ac:dyDescent="0.2">
      <c r="H119" s="36" t="s">
        <v>194</v>
      </c>
      <c r="I119" s="38">
        <v>111.63200000000001</v>
      </c>
      <c r="J119" s="38">
        <v>109.437</v>
      </c>
    </row>
    <row r="120" spans="8:10" x14ac:dyDescent="0.2">
      <c r="H120" s="36" t="s">
        <v>195</v>
      </c>
      <c r="I120" s="38">
        <v>110.744</v>
      </c>
      <c r="J120" s="38">
        <v>106.131</v>
      </c>
    </row>
    <row r="121" spans="8:10" x14ac:dyDescent="0.2">
      <c r="H121" s="36" t="s">
        <v>196</v>
      </c>
      <c r="I121" s="38">
        <v>100.342</v>
      </c>
      <c r="J121" s="38">
        <v>101.407</v>
      </c>
    </row>
    <row r="122" spans="8:10" x14ac:dyDescent="0.2">
      <c r="H122" s="36" t="s">
        <v>197</v>
      </c>
      <c r="I122" s="38">
        <v>97.296999999999997</v>
      </c>
      <c r="J122" s="38">
        <v>104.556</v>
      </c>
    </row>
    <row r="123" spans="8:10" x14ac:dyDescent="0.2">
      <c r="H123" s="36" t="s">
        <v>198</v>
      </c>
      <c r="I123" s="38">
        <v>102.498</v>
      </c>
      <c r="J123" s="38">
        <v>109.595</v>
      </c>
    </row>
    <row r="124" spans="8:10" x14ac:dyDescent="0.2">
      <c r="H124" s="36" t="s">
        <v>199</v>
      </c>
      <c r="I124" s="38">
        <v>115.691</v>
      </c>
      <c r="J124" s="38">
        <v>129.435</v>
      </c>
    </row>
    <row r="125" spans="8:10" x14ac:dyDescent="0.2">
      <c r="H125" s="36" t="s">
        <v>200</v>
      </c>
      <c r="I125" s="38">
        <v>104.274</v>
      </c>
      <c r="J125" s="38">
        <v>108.807</v>
      </c>
    </row>
    <row r="126" spans="8:10" x14ac:dyDescent="0.2">
      <c r="H126" s="36" t="s">
        <v>201</v>
      </c>
      <c r="I126" s="38">
        <v>109.22199999999999</v>
      </c>
      <c r="J126" s="38">
        <v>112.587</v>
      </c>
    </row>
    <row r="127" spans="8:10" x14ac:dyDescent="0.2">
      <c r="H127" s="36" t="s">
        <v>202</v>
      </c>
      <c r="I127" s="38">
        <v>112.9</v>
      </c>
      <c r="J127" s="38">
        <v>117.31</v>
      </c>
    </row>
    <row r="128" spans="8:10" x14ac:dyDescent="0.2">
      <c r="H128" s="36" t="s">
        <v>203</v>
      </c>
      <c r="I128" s="38">
        <v>113.788</v>
      </c>
      <c r="J128" s="38">
        <v>127.54600000000001</v>
      </c>
    </row>
    <row r="129" spans="8:10" x14ac:dyDescent="0.2">
      <c r="H129" s="36" t="s">
        <v>204</v>
      </c>
      <c r="I129" s="38">
        <v>81.06</v>
      </c>
      <c r="J129" s="38">
        <v>107.39</v>
      </c>
    </row>
    <row r="130" spans="8:10" x14ac:dyDescent="0.2">
      <c r="H130" s="36" t="s">
        <v>205</v>
      </c>
      <c r="I130" s="38">
        <v>109.22199999999999</v>
      </c>
      <c r="J130" s="38">
        <v>107.233</v>
      </c>
    </row>
    <row r="131" spans="8:10" x14ac:dyDescent="0.2">
      <c r="H131" s="36" t="s">
        <v>206</v>
      </c>
      <c r="I131" s="38">
        <v>107.699</v>
      </c>
      <c r="J131" s="38">
        <v>100.462</v>
      </c>
    </row>
    <row r="132" spans="8:10" x14ac:dyDescent="0.2">
      <c r="H132" s="36" t="s">
        <v>207</v>
      </c>
      <c r="I132" s="38">
        <v>114.55</v>
      </c>
      <c r="J132" s="38">
        <v>101.72199999999999</v>
      </c>
    </row>
    <row r="133" spans="8:10" x14ac:dyDescent="0.2">
      <c r="H133" s="36" t="s">
        <v>208</v>
      </c>
      <c r="I133" s="38">
        <v>100.72199999999999</v>
      </c>
      <c r="J133" s="38">
        <v>103.611</v>
      </c>
    </row>
    <row r="134" spans="8:10" x14ac:dyDescent="0.2">
      <c r="H134" s="36" t="s">
        <v>209</v>
      </c>
      <c r="I134" s="38">
        <v>101.206</v>
      </c>
      <c r="J134" s="38">
        <v>103.063</v>
      </c>
    </row>
    <row r="135" spans="8:10" x14ac:dyDescent="0.2">
      <c r="H135" s="36" t="s">
        <v>210</v>
      </c>
      <c r="I135" s="38">
        <v>104.976</v>
      </c>
      <c r="J135" s="38">
        <v>104.21599999999999</v>
      </c>
    </row>
    <row r="136" spans="8:10" x14ac:dyDescent="0.2">
      <c r="H136" s="36" t="s">
        <v>211</v>
      </c>
      <c r="I136" s="38">
        <v>116.08</v>
      </c>
      <c r="J136" s="38">
        <v>110.441</v>
      </c>
    </row>
    <row r="137" spans="8:10" x14ac:dyDescent="0.2">
      <c r="H137" s="36" t="s">
        <v>212</v>
      </c>
      <c r="I137" s="38">
        <v>99.119</v>
      </c>
      <c r="J137" s="38">
        <v>94.522000000000006</v>
      </c>
    </row>
    <row r="138" spans="8:10" x14ac:dyDescent="0.2">
      <c r="H138" s="36" t="s">
        <v>213</v>
      </c>
      <c r="I138" s="38">
        <v>108.98399999999999</v>
      </c>
      <c r="J138" s="38">
        <v>115.217</v>
      </c>
    </row>
    <row r="139" spans="8:10" x14ac:dyDescent="0.2">
      <c r="H139" s="36" t="s">
        <v>214</v>
      </c>
      <c r="I139" s="38">
        <v>110.22199999999999</v>
      </c>
      <c r="J139" s="38">
        <v>115.90300000000001</v>
      </c>
    </row>
    <row r="140" spans="8:10" x14ac:dyDescent="0.2">
      <c r="H140" s="36" t="s">
        <v>215</v>
      </c>
      <c r="I140" s="38">
        <v>109.265</v>
      </c>
      <c r="J140" s="38">
        <v>130.97999999999999</v>
      </c>
    </row>
    <row r="141" spans="8:10" x14ac:dyDescent="0.2">
      <c r="H141" s="36" t="s">
        <v>216</v>
      </c>
      <c r="I141" s="38">
        <v>83.692999999999998</v>
      </c>
      <c r="J141" s="38">
        <v>127.816</v>
      </c>
    </row>
    <row r="142" spans="8:10" x14ac:dyDescent="0.2">
      <c r="H142" s="36" t="s">
        <v>217</v>
      </c>
      <c r="I142" s="38">
        <v>107.996</v>
      </c>
      <c r="J142" s="38">
        <v>116.80800000000001</v>
      </c>
    </row>
    <row r="143" spans="8:10" x14ac:dyDescent="0.2">
      <c r="H143" s="36" t="s">
        <v>218</v>
      </c>
      <c r="I143" s="38">
        <v>102.53700000000001</v>
      </c>
      <c r="J143" s="38">
        <v>100.87</v>
      </c>
    </row>
    <row r="144" spans="8:10" x14ac:dyDescent="0.2">
      <c r="H144" s="36" t="s">
        <v>219</v>
      </c>
      <c r="I144" s="38">
        <v>105.45099999999999</v>
      </c>
      <c r="J144" s="38">
        <v>84.230999999999995</v>
      </c>
    </row>
    <row r="145" spans="8:10" x14ac:dyDescent="0.2">
      <c r="H145" s="36" t="s">
        <v>220</v>
      </c>
      <c r="I145" s="38">
        <v>94.424000000000007</v>
      </c>
      <c r="J145" s="38">
        <v>95.424000000000007</v>
      </c>
    </row>
    <row r="146" spans="8:10" x14ac:dyDescent="0.2">
      <c r="H146" s="36" t="s">
        <v>221</v>
      </c>
      <c r="I146" s="38">
        <v>98.518000000000001</v>
      </c>
      <c r="J146" s="38">
        <v>98.358999999999995</v>
      </c>
    </row>
    <row r="147" spans="8:10" x14ac:dyDescent="0.2">
      <c r="H147" s="36" t="s">
        <v>222</v>
      </c>
      <c r="I147" s="38">
        <v>101.41800000000001</v>
      </c>
      <c r="J147" s="38">
        <v>113.501</v>
      </c>
    </row>
    <row r="148" spans="8:10" x14ac:dyDescent="0.2">
      <c r="H148" s="36" t="s">
        <v>223</v>
      </c>
      <c r="I148" s="38">
        <v>104.142</v>
      </c>
      <c r="J148" s="38">
        <v>92.924999999999997</v>
      </c>
    </row>
    <row r="149" spans="8:10" x14ac:dyDescent="0.2">
      <c r="H149" s="36" t="s">
        <v>224</v>
      </c>
      <c r="I149" s="38">
        <v>91.361999999999995</v>
      </c>
      <c r="J149" s="38">
        <v>93.846999999999994</v>
      </c>
    </row>
    <row r="150" spans="8:10" x14ac:dyDescent="0.2">
      <c r="H150" s="36" t="s">
        <v>225</v>
      </c>
      <c r="I150" s="38">
        <v>103.709</v>
      </c>
      <c r="J150" s="38">
        <v>100.81</v>
      </c>
    </row>
    <row r="151" spans="8:10" x14ac:dyDescent="0.2">
      <c r="H151" s="36" t="s">
        <v>226</v>
      </c>
      <c r="I151" s="38">
        <v>102.102</v>
      </c>
      <c r="J151" s="38">
        <v>115.932</v>
      </c>
    </row>
    <row r="152" spans="8:10" x14ac:dyDescent="0.2">
      <c r="H152" s="36" t="s">
        <v>227</v>
      </c>
      <c r="I152" s="38">
        <v>104.414</v>
      </c>
      <c r="J152" s="38">
        <v>125.28100000000001</v>
      </c>
    </row>
    <row r="153" spans="8:10" x14ac:dyDescent="0.2">
      <c r="H153" s="36" t="s">
        <v>228</v>
      </c>
      <c r="I153" s="38">
        <v>80.731999999999999</v>
      </c>
      <c r="J153" s="38">
        <v>128.45099999999999</v>
      </c>
    </row>
    <row r="154" spans="8:10" x14ac:dyDescent="0.2">
      <c r="H154" s="36" t="s">
        <v>229</v>
      </c>
      <c r="I154" s="38">
        <v>94.534000000000006</v>
      </c>
      <c r="J154" s="38">
        <v>107.932</v>
      </c>
    </row>
    <row r="155" spans="8:10" x14ac:dyDescent="0.2">
      <c r="H155" s="36" t="s">
        <v>230</v>
      </c>
      <c r="I155" s="38">
        <v>101.949</v>
      </c>
      <c r="J155" s="38">
        <v>97.38</v>
      </c>
    </row>
    <row r="156" spans="8:10" x14ac:dyDescent="0.2">
      <c r="H156" s="36" t="s">
        <v>231</v>
      </c>
      <c r="I156" s="38">
        <v>97.218000000000004</v>
      </c>
      <c r="J156" s="38">
        <v>84.210999999999999</v>
      </c>
    </row>
    <row r="157" spans="8:10" x14ac:dyDescent="0.2">
      <c r="H157" s="36" t="s">
        <v>232</v>
      </c>
      <c r="I157" s="38">
        <v>84.802000000000007</v>
      </c>
      <c r="J157" s="38">
        <v>82.048000000000002</v>
      </c>
    </row>
    <row r="158" spans="8:10" x14ac:dyDescent="0.2">
      <c r="H158" s="36" t="s">
        <v>233</v>
      </c>
      <c r="I158" s="38">
        <v>94.953000000000003</v>
      </c>
      <c r="J158" s="38">
        <v>86.95</v>
      </c>
    </row>
    <row r="159" spans="8:10" x14ac:dyDescent="0.2">
      <c r="H159" s="36" t="s">
        <v>234</v>
      </c>
      <c r="I159" s="38">
        <v>92.563999999999993</v>
      </c>
      <c r="J159" s="38">
        <v>89.593999999999994</v>
      </c>
    </row>
    <row r="160" spans="8:10" x14ac:dyDescent="0.2">
      <c r="H160" s="36" t="s">
        <v>235</v>
      </c>
      <c r="I160" s="38">
        <v>93.328000000000003</v>
      </c>
      <c r="J160" s="38">
        <v>92.361000000000004</v>
      </c>
    </row>
    <row r="161" spans="8:10" x14ac:dyDescent="0.2">
      <c r="H161" s="36" t="s">
        <v>236</v>
      </c>
      <c r="I161" s="38">
        <v>97.040999999999997</v>
      </c>
      <c r="J161" s="38">
        <v>93.206000000000003</v>
      </c>
    </row>
    <row r="162" spans="8:10" x14ac:dyDescent="0.2">
      <c r="H162" s="36" t="s">
        <v>237</v>
      </c>
      <c r="I162" s="38">
        <v>100.614</v>
      </c>
      <c r="J162" s="38">
        <v>103.348</v>
      </c>
    </row>
    <row r="163" spans="8:10" x14ac:dyDescent="0.2">
      <c r="H163" s="36" t="s">
        <v>238</v>
      </c>
      <c r="I163" s="38">
        <v>97.313000000000002</v>
      </c>
      <c r="J163" s="38">
        <v>107.133</v>
      </c>
    </row>
    <row r="164" spans="8:10" x14ac:dyDescent="0.2">
      <c r="H164" s="36" t="s">
        <v>239</v>
      </c>
      <c r="I164" s="38">
        <v>105.375</v>
      </c>
      <c r="J164" s="38">
        <v>125.43899999999999</v>
      </c>
    </row>
    <row r="165" spans="8:10" x14ac:dyDescent="0.2">
      <c r="H165" s="36" t="s">
        <v>240</v>
      </c>
      <c r="I165" s="38">
        <v>77.203000000000003</v>
      </c>
      <c r="J165" s="38">
        <v>113.075</v>
      </c>
    </row>
    <row r="166" spans="8:10" x14ac:dyDescent="0.2">
      <c r="H166" s="36" t="s">
        <v>241</v>
      </c>
      <c r="I166" s="38">
        <v>97.954999999999998</v>
      </c>
      <c r="J166" s="38">
        <v>100.482</v>
      </c>
    </row>
    <row r="167" spans="8:10" x14ac:dyDescent="0.2">
      <c r="H167" s="36" t="s">
        <v>242</v>
      </c>
      <c r="I167" s="38">
        <v>103.111</v>
      </c>
      <c r="J167" s="38">
        <v>99.195999999999998</v>
      </c>
    </row>
    <row r="168" spans="8:10" x14ac:dyDescent="0.2">
      <c r="H168" s="36" t="s">
        <v>243</v>
      </c>
      <c r="I168" s="38">
        <v>97.084000000000003</v>
      </c>
      <c r="J168" s="38">
        <v>83.421000000000006</v>
      </c>
    </row>
    <row r="169" spans="8:10" x14ac:dyDescent="0.2">
      <c r="H169" s="36" t="s">
        <v>244</v>
      </c>
      <c r="I169" s="38">
        <v>88.283000000000001</v>
      </c>
      <c r="J169" s="38">
        <v>90.688999999999993</v>
      </c>
    </row>
    <row r="170" spans="8:10" x14ac:dyDescent="0.2">
      <c r="H170" s="36" t="s">
        <v>245</v>
      </c>
      <c r="I170" s="38">
        <v>94.691000000000003</v>
      </c>
      <c r="J170" s="38">
        <v>86.024000000000001</v>
      </c>
    </row>
    <row r="171" spans="8:10" x14ac:dyDescent="0.2">
      <c r="H171" s="36" t="s">
        <v>246</v>
      </c>
      <c r="I171" s="38">
        <v>95.180999999999997</v>
      </c>
      <c r="J171" s="38">
        <v>86.652000000000001</v>
      </c>
    </row>
    <row r="172" spans="8:10" x14ac:dyDescent="0.2">
      <c r="H172" s="36" t="s">
        <v>247</v>
      </c>
      <c r="I172" s="38">
        <v>100.861</v>
      </c>
      <c r="J172" s="38">
        <v>99.234999999999999</v>
      </c>
    </row>
    <row r="173" spans="8:10" x14ac:dyDescent="0.2">
      <c r="H173" s="36" t="s">
        <v>248</v>
      </c>
      <c r="I173" s="38">
        <v>94.962000000000003</v>
      </c>
      <c r="J173" s="38">
        <v>91.543000000000006</v>
      </c>
    </row>
    <row r="174" spans="8:10" x14ac:dyDescent="0.2">
      <c r="H174" s="36" t="s">
        <v>249</v>
      </c>
      <c r="I174" s="38">
        <v>101.235</v>
      </c>
      <c r="J174" s="38">
        <v>104.593</v>
      </c>
    </row>
    <row r="175" spans="8:10" x14ac:dyDescent="0.2">
      <c r="H175" s="36" t="s">
        <v>250</v>
      </c>
      <c r="I175" s="38">
        <v>99.994</v>
      </c>
      <c r="J175" s="38">
        <v>102.852</v>
      </c>
    </row>
    <row r="176" spans="8:10" x14ac:dyDescent="0.2">
      <c r="H176" s="36" t="s">
        <v>251</v>
      </c>
      <c r="I176" s="38">
        <v>106.527</v>
      </c>
      <c r="J176" s="38">
        <v>113.56100000000001</v>
      </c>
    </row>
    <row r="177" spans="8:10" x14ac:dyDescent="0.2">
      <c r="H177" s="36" t="s">
        <v>252</v>
      </c>
      <c r="I177" s="38">
        <v>75.340999999999994</v>
      </c>
      <c r="J177" s="38">
        <v>105.47799999999999</v>
      </c>
    </row>
    <row r="178" spans="8:10" x14ac:dyDescent="0.2">
      <c r="H178" s="36" t="s">
        <v>253</v>
      </c>
      <c r="I178" s="38">
        <v>101.473</v>
      </c>
      <c r="J178" s="38">
        <v>109.209</v>
      </c>
    </row>
    <row r="179" spans="8:10" x14ac:dyDescent="0.2">
      <c r="H179" s="36" t="s">
        <v>254</v>
      </c>
      <c r="I179" s="38">
        <v>104.017</v>
      </c>
      <c r="J179" s="38">
        <v>104.59399999999999</v>
      </c>
    </row>
    <row r="180" spans="8:10" x14ac:dyDescent="0.2">
      <c r="H180" s="36" t="s">
        <v>255</v>
      </c>
      <c r="I180" s="38">
        <v>96.792000000000002</v>
      </c>
      <c r="J180" s="38">
        <v>82.328000000000003</v>
      </c>
    </row>
    <row r="181" spans="8:10" x14ac:dyDescent="0.2">
      <c r="H181" s="36" t="s">
        <v>256</v>
      </c>
      <c r="I181" s="38">
        <v>91.043999999999997</v>
      </c>
      <c r="J181" s="38">
        <v>95.349000000000004</v>
      </c>
    </row>
    <row r="182" spans="8:10" x14ac:dyDescent="0.2">
      <c r="H182" s="36" t="s">
        <v>257</v>
      </c>
      <c r="I182" s="38">
        <v>92.480999999999995</v>
      </c>
      <c r="J182" s="38">
        <v>96.549000000000007</v>
      </c>
    </row>
    <row r="183" spans="8:10" x14ac:dyDescent="0.2">
      <c r="H183" s="36" t="s">
        <v>258</v>
      </c>
      <c r="I183" s="38">
        <v>96.266999999999996</v>
      </c>
      <c r="J183" s="38">
        <v>93.594999999999999</v>
      </c>
    </row>
    <row r="184" spans="8:10" x14ac:dyDescent="0.2">
      <c r="H184" s="36" t="s">
        <v>259</v>
      </c>
      <c r="I184" s="38">
        <v>105.904</v>
      </c>
      <c r="J184" s="38">
        <v>96.787000000000006</v>
      </c>
    </row>
    <row r="185" spans="8:10" x14ac:dyDescent="0.2">
      <c r="H185" s="36" t="s">
        <v>260</v>
      </c>
      <c r="I185" s="38">
        <v>97.290999999999997</v>
      </c>
      <c r="J185" s="38">
        <v>89.001999999999995</v>
      </c>
    </row>
    <row r="186" spans="8:10" x14ac:dyDescent="0.2">
      <c r="H186" s="36" t="s">
        <v>261</v>
      </c>
      <c r="I186" s="38">
        <v>102.541</v>
      </c>
      <c r="J186" s="38">
        <v>101.27200000000001</v>
      </c>
    </row>
    <row r="187" spans="8:10" x14ac:dyDescent="0.2">
      <c r="H187" s="36" t="s">
        <v>262</v>
      </c>
      <c r="I187" s="38">
        <v>107.401</v>
      </c>
      <c r="J187" s="38">
        <v>107.515</v>
      </c>
    </row>
    <row r="188" spans="8:10" x14ac:dyDescent="0.2">
      <c r="H188" s="36" t="s">
        <v>263</v>
      </c>
      <c r="I188" s="38">
        <v>112.937</v>
      </c>
      <c r="J188" s="38">
        <v>130.03100000000001</v>
      </c>
    </row>
    <row r="189" spans="8:10" x14ac:dyDescent="0.2">
      <c r="H189" s="36" t="s">
        <v>264</v>
      </c>
      <c r="I189" s="38">
        <v>79.078999999999994</v>
      </c>
      <c r="J189" s="38">
        <v>117.295</v>
      </c>
    </row>
    <row r="190" spans="8:10" x14ac:dyDescent="0.2">
      <c r="H190" s="36" t="s">
        <v>265</v>
      </c>
      <c r="I190" s="38">
        <v>105.414</v>
      </c>
      <c r="J190" s="38">
        <v>104.11199999999999</v>
      </c>
    </row>
    <row r="191" spans="8:10" x14ac:dyDescent="0.2">
      <c r="H191" s="36" t="s">
        <v>266</v>
      </c>
      <c r="I191" s="38">
        <v>103.85299999999999</v>
      </c>
      <c r="J191" s="38">
        <v>96.587000000000003</v>
      </c>
    </row>
    <row r="192" spans="8:10" x14ac:dyDescent="0.2">
      <c r="H192" s="36" t="s">
        <v>267</v>
      </c>
      <c r="I192" s="38">
        <v>102.661</v>
      </c>
      <c r="J192" s="38">
        <v>82.221999999999994</v>
      </c>
    </row>
    <row r="193" spans="8:10" x14ac:dyDescent="0.2">
      <c r="H193" s="36" t="s">
        <v>268</v>
      </c>
      <c r="I193" s="38">
        <v>94.17</v>
      </c>
      <c r="J193" s="38">
        <v>85.031999999999996</v>
      </c>
    </row>
    <row r="194" spans="8:10" x14ac:dyDescent="0.2">
      <c r="H194" s="36" t="s">
        <v>269</v>
      </c>
      <c r="I194" s="38">
        <v>95.367000000000004</v>
      </c>
      <c r="J194" s="38">
        <v>83.254000000000005</v>
      </c>
    </row>
    <row r="195" spans="8:10" x14ac:dyDescent="0.2">
      <c r="H195" s="36" t="s">
        <v>270</v>
      </c>
      <c r="I195" s="38">
        <v>102.68</v>
      </c>
      <c r="J195" s="38">
        <v>95.204999999999998</v>
      </c>
    </row>
    <row r="196" spans="8:10" x14ac:dyDescent="0.2">
      <c r="H196" s="36" t="s">
        <v>271</v>
      </c>
      <c r="I196" s="38">
        <v>104.907</v>
      </c>
      <c r="J196" s="38">
        <v>100.13</v>
      </c>
    </row>
    <row r="197" spans="8:10" x14ac:dyDescent="0.2">
      <c r="H197" s="36" t="s">
        <v>272</v>
      </c>
      <c r="I197" s="38">
        <v>106.318</v>
      </c>
      <c r="J197" s="38">
        <v>104.92700000000001</v>
      </c>
    </row>
    <row r="198" spans="8:10" x14ac:dyDescent="0.2">
      <c r="H198" s="36" t="s">
        <v>273</v>
      </c>
      <c r="I198" s="38">
        <v>104.97</v>
      </c>
      <c r="J198" s="38">
        <v>104.85899999999999</v>
      </c>
    </row>
    <row r="199" spans="8:10" x14ac:dyDescent="0.2">
      <c r="H199" s="36" t="s">
        <v>274</v>
      </c>
      <c r="I199" s="38">
        <v>106.30200000000001</v>
      </c>
      <c r="J199" s="38">
        <v>108.76300000000001</v>
      </c>
    </row>
    <row r="200" spans="8:10" x14ac:dyDescent="0.2">
      <c r="H200" s="36" t="s">
        <v>275</v>
      </c>
      <c r="I200" s="38">
        <v>104.111</v>
      </c>
      <c r="J200" s="38">
        <v>120.967</v>
      </c>
    </row>
    <row r="201" spans="8:10" x14ac:dyDescent="0.2">
      <c r="H201" s="36" t="s">
        <v>276</v>
      </c>
      <c r="I201" s="38">
        <v>83.68</v>
      </c>
      <c r="J201" s="38">
        <v>109.458</v>
      </c>
    </row>
    <row r="202" spans="8:10" x14ac:dyDescent="0.2">
      <c r="H202" s="36" t="s">
        <v>277</v>
      </c>
      <c r="I202" s="38">
        <v>106.291</v>
      </c>
      <c r="J202" s="38">
        <v>106.637</v>
      </c>
    </row>
    <row r="203" spans="8:10" x14ac:dyDescent="0.2">
      <c r="H203" s="36" t="s">
        <v>278</v>
      </c>
      <c r="I203" s="38">
        <v>102.547</v>
      </c>
      <c r="J203" s="38">
        <v>100.196</v>
      </c>
    </row>
    <row r="204" spans="8:10" x14ac:dyDescent="0.2">
      <c r="H204" s="36" t="s">
        <v>279</v>
      </c>
      <c r="I204" s="38">
        <v>107.601</v>
      </c>
      <c r="J204" s="38">
        <v>90.686000000000007</v>
      </c>
    </row>
    <row r="205" spans="8:10" x14ac:dyDescent="0.2">
      <c r="H205" s="36" t="s">
        <v>280</v>
      </c>
      <c r="I205" s="38">
        <v>94.06</v>
      </c>
      <c r="J205" s="38">
        <v>85.567999999999998</v>
      </c>
    </row>
    <row r="206" spans="8:10" x14ac:dyDescent="0.2">
      <c r="H206" s="36" t="s">
        <v>281</v>
      </c>
      <c r="I206" s="38">
        <v>101.932</v>
      </c>
      <c r="J206" s="38">
        <v>94.878</v>
      </c>
    </row>
    <row r="207" spans="8:10" x14ac:dyDescent="0.2">
      <c r="H207" s="36" t="s">
        <v>282</v>
      </c>
      <c r="I207" s="38">
        <v>101.27</v>
      </c>
      <c r="J207" s="38">
        <v>93.082999999999998</v>
      </c>
    </row>
    <row r="208" spans="8:10" x14ac:dyDescent="0.2">
      <c r="H208" s="36" t="s">
        <v>283</v>
      </c>
      <c r="I208" s="38">
        <v>114.687</v>
      </c>
      <c r="J208" s="38">
        <v>100.834</v>
      </c>
    </row>
    <row r="209" spans="8:10" x14ac:dyDescent="0.2">
      <c r="H209" s="36" t="s">
        <v>284</v>
      </c>
      <c r="I209" s="38">
        <v>94.760999999999996</v>
      </c>
      <c r="J209" s="38">
        <v>97.992000000000004</v>
      </c>
    </row>
    <row r="210" spans="8:10" x14ac:dyDescent="0.2">
      <c r="H210" s="36" t="s">
        <v>285</v>
      </c>
      <c r="I210" s="38">
        <v>111.422</v>
      </c>
      <c r="J210" s="38">
        <v>112.8</v>
      </c>
    </row>
    <row r="211" spans="8:10" x14ac:dyDescent="0.2">
      <c r="H211" s="36" t="s">
        <v>286</v>
      </c>
      <c r="I211" s="38">
        <v>111.01600000000001</v>
      </c>
      <c r="J211" s="38">
        <v>114.39</v>
      </c>
    </row>
    <row r="212" spans="8:10" x14ac:dyDescent="0.2">
      <c r="H212" s="36" t="s">
        <v>287</v>
      </c>
      <c r="I212" s="38">
        <v>106.997</v>
      </c>
      <c r="J212" s="38">
        <v>113.46599999999999</v>
      </c>
    </row>
    <row r="213" spans="8:10" x14ac:dyDescent="0.2">
      <c r="H213" s="36" t="s">
        <v>288</v>
      </c>
      <c r="I213" s="38">
        <v>85.885000000000005</v>
      </c>
      <c r="J213" s="38">
        <v>108.62</v>
      </c>
    </row>
    <row r="214" spans="8:10" x14ac:dyDescent="0.2">
      <c r="H214" s="36" t="s">
        <v>289</v>
      </c>
      <c r="I214" s="38">
        <v>106.461</v>
      </c>
      <c r="J214" s="38">
        <v>95.754000000000005</v>
      </c>
    </row>
    <row r="215" spans="8:10" x14ac:dyDescent="0.2">
      <c r="H215" s="36" t="s">
        <v>290</v>
      </c>
      <c r="I215" s="38">
        <v>109.45399999999999</v>
      </c>
      <c r="J215" s="38">
        <v>96.846999999999994</v>
      </c>
    </row>
    <row r="216" spans="8:10" x14ac:dyDescent="0.2">
      <c r="H216" s="36" t="s">
        <v>291</v>
      </c>
      <c r="I216" s="38">
        <v>112.676</v>
      </c>
      <c r="J216" s="38">
        <v>93.001000000000005</v>
      </c>
    </row>
    <row r="217" spans="8:10" x14ac:dyDescent="0.2">
      <c r="H217" s="36" t="s">
        <v>292</v>
      </c>
      <c r="I217" s="38">
        <v>97.039000000000001</v>
      </c>
      <c r="J217" s="38">
        <v>93.546000000000006</v>
      </c>
    </row>
    <row r="218" spans="8:10" x14ac:dyDescent="0.2">
      <c r="H218" s="36" t="s">
        <v>293</v>
      </c>
      <c r="I218" s="38">
        <v>105.313</v>
      </c>
      <c r="J218" s="38">
        <v>89.486000000000004</v>
      </c>
    </row>
    <row r="219" spans="8:10" x14ac:dyDescent="0.2">
      <c r="H219" s="36" t="s">
        <v>294</v>
      </c>
      <c r="I219" s="38">
        <v>104.06</v>
      </c>
      <c r="J219" s="38">
        <v>92.632999999999996</v>
      </c>
    </row>
    <row r="220" spans="8:10" x14ac:dyDescent="0.2">
      <c r="H220" s="36" t="s">
        <v>295</v>
      </c>
      <c r="I220" s="38">
        <v>110.46599999999999</v>
      </c>
      <c r="J220" s="38">
        <v>95.158000000000001</v>
      </c>
    </row>
    <row r="221" spans="8:10" x14ac:dyDescent="0.2">
      <c r="H221" s="36" t="s">
        <v>296</v>
      </c>
      <c r="I221" s="38">
        <v>105.31699999999999</v>
      </c>
      <c r="J221" s="38">
        <v>99.441999999999993</v>
      </c>
    </row>
    <row r="222" spans="8:10" x14ac:dyDescent="0.2">
      <c r="H222" s="36" t="s">
        <v>297</v>
      </c>
      <c r="I222" s="38">
        <v>112.755</v>
      </c>
      <c r="J222" s="38">
        <v>102.85599999999999</v>
      </c>
    </row>
    <row r="223" spans="8:10" x14ac:dyDescent="0.2">
      <c r="H223" s="36" t="s">
        <v>298</v>
      </c>
      <c r="I223" s="38">
        <v>108.622</v>
      </c>
      <c r="J223" s="38">
        <v>103.792</v>
      </c>
    </row>
    <row r="224" spans="8:10" x14ac:dyDescent="0.2">
      <c r="H224" s="36" t="s">
        <v>299</v>
      </c>
      <c r="I224" s="38">
        <v>110.83499999999999</v>
      </c>
      <c r="J224" s="38">
        <v>116.09099999999999</v>
      </c>
    </row>
    <row r="225" spans="8:10" x14ac:dyDescent="0.2">
      <c r="H225" s="36" t="s">
        <v>300</v>
      </c>
      <c r="I225" s="38">
        <v>86.762</v>
      </c>
      <c r="J225" s="38">
        <v>109.003</v>
      </c>
    </row>
    <row r="226" spans="8:10" x14ac:dyDescent="0.2">
      <c r="H226" s="36" t="s">
        <v>301</v>
      </c>
      <c r="I226" s="38">
        <v>103.342</v>
      </c>
      <c r="J226" s="38">
        <v>100.63800000000001</v>
      </c>
    </row>
    <row r="227" spans="8:10" x14ac:dyDescent="0.2">
      <c r="H227" s="36" t="s">
        <v>302</v>
      </c>
      <c r="I227" s="38">
        <v>113.554</v>
      </c>
      <c r="J227" s="38">
        <v>98.159000000000006</v>
      </c>
    </row>
    <row r="228" spans="8:10" x14ac:dyDescent="0.2">
      <c r="H228" s="36" t="s">
        <v>303</v>
      </c>
      <c r="I228" s="38">
        <v>108.95699999999999</v>
      </c>
      <c r="J228" s="38">
        <v>81.626000000000005</v>
      </c>
    </row>
    <row r="229" spans="8:10" x14ac:dyDescent="0.2">
      <c r="H229" s="36" t="s">
        <v>304</v>
      </c>
      <c r="I229" s="38">
        <v>92.974999999999994</v>
      </c>
      <c r="J229" s="38">
        <v>76.850999999999999</v>
      </c>
    </row>
    <row r="230" spans="8:10" x14ac:dyDescent="0.2">
      <c r="H230" s="36" t="s">
        <v>305</v>
      </c>
      <c r="I230" s="38">
        <v>107.589</v>
      </c>
      <c r="J230" s="38">
        <v>85.962000000000003</v>
      </c>
    </row>
    <row r="231" spans="8:10" x14ac:dyDescent="0.2">
      <c r="H231" s="36" t="s">
        <v>306</v>
      </c>
      <c r="I231" s="38">
        <v>104.14100000000001</v>
      </c>
      <c r="J231" s="38">
        <v>87.771000000000001</v>
      </c>
    </row>
    <row r="232" spans="8:10" x14ac:dyDescent="0.2">
      <c r="H232" s="36" t="s">
        <v>307</v>
      </c>
      <c r="I232" s="38">
        <v>110.276</v>
      </c>
      <c r="J232" s="38">
        <v>89.626999999999995</v>
      </c>
    </row>
    <row r="233" spans="8:10" x14ac:dyDescent="0.2">
      <c r="H233" s="36" t="s">
        <v>308</v>
      </c>
      <c r="I233" s="38">
        <v>103.20099999999999</v>
      </c>
      <c r="J233" s="38">
        <v>89.733000000000004</v>
      </c>
    </row>
    <row r="234" spans="8:10" x14ac:dyDescent="0.2">
      <c r="H234" s="36" t="s">
        <v>309</v>
      </c>
      <c r="I234" s="38">
        <v>114.57</v>
      </c>
      <c r="J234" s="38">
        <v>97.918000000000006</v>
      </c>
    </row>
    <row r="235" spans="8:10" x14ac:dyDescent="0.2">
      <c r="H235" s="36" t="s">
        <v>310</v>
      </c>
      <c r="I235" s="38">
        <v>106.514</v>
      </c>
      <c r="J235" s="38">
        <v>95.41</v>
      </c>
    </row>
    <row r="236" spans="8:10" x14ac:dyDescent="0.2">
      <c r="H236" s="36" t="s">
        <v>311</v>
      </c>
      <c r="I236" s="38">
        <v>114.69799999999999</v>
      </c>
      <c r="J236" s="38">
        <v>106.96</v>
      </c>
    </row>
    <row r="237" spans="8:10" x14ac:dyDescent="0.2">
      <c r="H237" s="36" t="s">
        <v>312</v>
      </c>
      <c r="I237" s="38">
        <v>85.929000000000002</v>
      </c>
      <c r="J237" s="38">
        <v>96.691999999999993</v>
      </c>
    </row>
    <row r="238" spans="8:10" x14ac:dyDescent="0.2">
      <c r="H238" s="36" t="s">
        <v>313</v>
      </c>
      <c r="I238" s="38">
        <v>106.408</v>
      </c>
      <c r="J238" s="38">
        <v>90.620999999999995</v>
      </c>
    </row>
    <row r="239" spans="8:10" x14ac:dyDescent="0.2">
      <c r="H239" s="36" t="s">
        <v>314</v>
      </c>
      <c r="I239" s="38">
        <v>114.613</v>
      </c>
      <c r="J239" s="38">
        <v>90.635999999999996</v>
      </c>
    </row>
    <row r="240" spans="8:10" x14ac:dyDescent="0.2">
      <c r="H240" s="36" t="s">
        <v>315</v>
      </c>
      <c r="I240" s="38">
        <v>108.345</v>
      </c>
      <c r="J240" s="38">
        <v>81.316999999999993</v>
      </c>
    </row>
    <row r="241" spans="8:10" x14ac:dyDescent="0.2">
      <c r="H241" s="36" t="s">
        <v>316</v>
      </c>
      <c r="I241" s="38">
        <v>95.063000000000002</v>
      </c>
      <c r="J241" s="38">
        <v>79.284000000000006</v>
      </c>
    </row>
    <row r="242" spans="8:10" x14ac:dyDescent="0.2">
      <c r="H242" s="36" t="s">
        <v>317</v>
      </c>
      <c r="I242" s="38">
        <v>102.997</v>
      </c>
      <c r="J242" s="38">
        <v>78.364000000000004</v>
      </c>
    </row>
    <row r="243" spans="8:10" x14ac:dyDescent="0.2">
      <c r="H243" s="36" t="s">
        <v>318</v>
      </c>
      <c r="I243" s="38">
        <v>104.001</v>
      </c>
      <c r="J243" s="38">
        <v>79.442999999999998</v>
      </c>
    </row>
    <row r="244" spans="8:10" x14ac:dyDescent="0.2">
      <c r="H244" s="36" t="s">
        <v>319</v>
      </c>
      <c r="I244" s="38">
        <v>99.054000000000002</v>
      </c>
      <c r="J244" s="38">
        <v>78.02</v>
      </c>
    </row>
  </sheetData>
  <mergeCells count="17">
    <mergeCell ref="X22:AF24"/>
    <mergeCell ref="L4:V4"/>
    <mergeCell ref="L5:V5"/>
    <mergeCell ref="L6:V6"/>
    <mergeCell ref="L7:V7"/>
    <mergeCell ref="L8:V8"/>
    <mergeCell ref="L9:V9"/>
    <mergeCell ref="M10:N10"/>
    <mergeCell ref="L12:N12"/>
    <mergeCell ref="A24:E24"/>
    <mergeCell ref="H29:R29"/>
    <mergeCell ref="I35:J35"/>
    <mergeCell ref="H30:R30"/>
    <mergeCell ref="H31:R31"/>
    <mergeCell ref="H32:R32"/>
    <mergeCell ref="H33:R33"/>
    <mergeCell ref="H34:R34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MJ87"/>
  <sheetViews>
    <sheetView zoomScale="115" zoomScaleNormal="115" workbookViewId="0">
      <selection sqref="A1:E1"/>
    </sheetView>
  </sheetViews>
  <sheetFormatPr baseColWidth="10" defaultColWidth="9.42578125" defaultRowHeight="12.75" x14ac:dyDescent="0.2"/>
  <cols>
    <col min="1" max="1" width="65.140625" style="43" customWidth="1"/>
    <col min="2" max="4" width="10" style="43" customWidth="1"/>
    <col min="5" max="5" width="12.42578125" style="43" customWidth="1"/>
    <col min="6" max="7" width="9.42578125" style="43"/>
    <col min="8" max="20" width="11.5703125" style="43" hidden="1" customWidth="1"/>
    <col min="21" max="1024" width="9.42578125" style="43"/>
  </cols>
  <sheetData>
    <row r="1" spans="1:20" x14ac:dyDescent="0.2">
      <c r="A1" s="305" t="s">
        <v>911</v>
      </c>
      <c r="B1" s="305"/>
      <c r="C1" s="305"/>
      <c r="D1" s="305"/>
      <c r="E1" s="305"/>
    </row>
    <row r="2" spans="1:20" x14ac:dyDescent="0.2">
      <c r="A2" s="44"/>
      <c r="B2" s="278">
        <v>2021</v>
      </c>
      <c r="C2" s="278">
        <v>2020</v>
      </c>
      <c r="D2" s="278" t="s">
        <v>912</v>
      </c>
      <c r="E2" s="278" t="s">
        <v>913</v>
      </c>
      <c r="H2" s="45"/>
      <c r="I2" s="46" t="s">
        <v>320</v>
      </c>
      <c r="J2" s="46" t="s">
        <v>321</v>
      </c>
      <c r="K2" s="46" t="s">
        <v>322</v>
      </c>
      <c r="L2" s="46" t="s">
        <v>323</v>
      </c>
    </row>
    <row r="3" spans="1:20" x14ac:dyDescent="0.2">
      <c r="A3" s="47" t="s">
        <v>324</v>
      </c>
      <c r="B3" s="48">
        <v>4735</v>
      </c>
      <c r="C3" s="48">
        <v>4834</v>
      </c>
      <c r="D3" s="48">
        <f>B3-C3</f>
        <v>-99</v>
      </c>
      <c r="E3" s="49">
        <f>D3/C3</f>
        <v>-2.0479933802234174E-2</v>
      </c>
      <c r="H3" s="45">
        <v>2009</v>
      </c>
      <c r="I3" s="50" t="e">
        <f>AVERAGE(#REF!)</f>
        <v>#REF!</v>
      </c>
      <c r="J3" s="50" t="e">
        <f>AVERAGE(#REF!)</f>
        <v>#REF!</v>
      </c>
      <c r="K3" s="50" t="e">
        <f>AVERAGE(#REF!)</f>
        <v>#REF!</v>
      </c>
      <c r="L3" s="50" t="e">
        <f>AVERAGE(#REF!)</f>
        <v>#REF!</v>
      </c>
      <c r="M3" s="51" t="e">
        <f t="shared" ref="M3:M13" si="0">SUM(I3:L3)</f>
        <v>#REF!</v>
      </c>
    </row>
    <row r="4" spans="1:20" x14ac:dyDescent="0.2">
      <c r="A4" s="46" t="s">
        <v>320</v>
      </c>
      <c r="B4" s="52">
        <v>51</v>
      </c>
      <c r="C4" s="52">
        <v>52</v>
      </c>
      <c r="D4" s="52">
        <f>B4-C4</f>
        <v>-1</v>
      </c>
      <c r="E4" s="53">
        <f>D4/C4</f>
        <v>-1.9230769230769232E-2</v>
      </c>
      <c r="H4" s="45">
        <f t="shared" ref="H4:H13" si="1">H3+1</f>
        <v>2010</v>
      </c>
      <c r="I4" s="50" t="e">
        <f>AVERAGE(#REF!)</f>
        <v>#REF!</v>
      </c>
      <c r="J4" s="50" t="e">
        <f>AVERAGE(#REF!)</f>
        <v>#REF!</v>
      </c>
      <c r="K4" s="50" t="e">
        <f>AVERAGE(#REF!)</f>
        <v>#REF!</v>
      </c>
      <c r="L4" s="50" t="e">
        <f>AVERAGE(#REF!)</f>
        <v>#REF!</v>
      </c>
      <c r="M4" s="51" t="e">
        <f t="shared" si="0"/>
        <v>#REF!</v>
      </c>
    </row>
    <row r="5" spans="1:20" x14ac:dyDescent="0.2">
      <c r="A5" s="46" t="s">
        <v>321</v>
      </c>
      <c r="B5" s="52">
        <v>4356</v>
      </c>
      <c r="C5" s="52">
        <v>4451</v>
      </c>
      <c r="D5" s="52">
        <f>B5-C5</f>
        <v>-95</v>
      </c>
      <c r="E5" s="53">
        <f>D5/C5</f>
        <v>-2.1343518310492023E-2</v>
      </c>
      <c r="H5" s="45">
        <f t="shared" si="1"/>
        <v>2011</v>
      </c>
      <c r="I5" s="50" t="e">
        <f>AVERAGE(#REF!)</f>
        <v>#REF!</v>
      </c>
      <c r="J5" s="50" t="e">
        <f>AVERAGE(#REF!)</f>
        <v>#REF!</v>
      </c>
      <c r="K5" s="50" t="e">
        <f>AVERAGE(#REF!)</f>
        <v>#REF!</v>
      </c>
      <c r="L5" s="50" t="e">
        <f>AVERAGE(#REF!)</f>
        <v>#REF!</v>
      </c>
      <c r="M5" s="51" t="e">
        <f t="shared" si="0"/>
        <v>#REF!</v>
      </c>
    </row>
    <row r="6" spans="1:20" x14ac:dyDescent="0.2">
      <c r="A6" s="46" t="s">
        <v>322</v>
      </c>
      <c r="B6" s="52">
        <v>118</v>
      </c>
      <c r="C6" s="52">
        <v>119</v>
      </c>
      <c r="D6" s="52">
        <f>B6-C6</f>
        <v>-1</v>
      </c>
      <c r="E6" s="53">
        <f>D6/C6</f>
        <v>-8.4033613445378148E-3</v>
      </c>
      <c r="H6" s="45">
        <f t="shared" si="1"/>
        <v>2012</v>
      </c>
      <c r="I6" s="50" t="e">
        <f>AVERAGE(#REF!)</f>
        <v>#REF!</v>
      </c>
      <c r="J6" s="50" t="e">
        <f>AVERAGE(#REF!)</f>
        <v>#REF!</v>
      </c>
      <c r="K6" s="50" t="e">
        <f>AVERAGE(#REF!)</f>
        <v>#REF!</v>
      </c>
      <c r="L6" s="50" t="e">
        <f>AVERAGE(#REF!)</f>
        <v>#REF!</v>
      </c>
      <c r="M6" s="51" t="e">
        <f t="shared" si="0"/>
        <v>#REF!</v>
      </c>
    </row>
    <row r="7" spans="1:20" x14ac:dyDescent="0.2">
      <c r="A7" s="277" t="s">
        <v>323</v>
      </c>
      <c r="B7" s="52">
        <v>210</v>
      </c>
      <c r="C7" s="52">
        <v>212</v>
      </c>
      <c r="D7" s="52">
        <f>B7-C7</f>
        <v>-2</v>
      </c>
      <c r="E7" s="53">
        <f>D7/C7</f>
        <v>-9.433962264150943E-3</v>
      </c>
      <c r="H7" s="45">
        <f t="shared" si="1"/>
        <v>2013</v>
      </c>
      <c r="I7" s="50" t="e">
        <f>AVERAGE(#REF!)</f>
        <v>#REF!</v>
      </c>
      <c r="J7" s="50" t="e">
        <f>AVERAGE(#REF!)</f>
        <v>#REF!</v>
      </c>
      <c r="K7" s="50" t="e">
        <f>AVERAGE(#REF!)</f>
        <v>#REF!</v>
      </c>
      <c r="L7" s="50" t="e">
        <f>AVERAGE(#REF!)</f>
        <v>#REF!</v>
      </c>
      <c r="M7" s="51" t="e">
        <f t="shared" si="0"/>
        <v>#REF!</v>
      </c>
    </row>
    <row r="8" spans="1:20" ht="12.75" customHeight="1" x14ac:dyDescent="0.2">
      <c r="A8" s="306" t="s">
        <v>1001</v>
      </c>
      <c r="B8" s="306"/>
      <c r="C8" s="306"/>
      <c r="D8" s="306"/>
      <c r="E8" s="306"/>
      <c r="H8" s="45" t="e">
        <f>#REF!+1</f>
        <v>#REF!</v>
      </c>
      <c r="I8" s="50" t="e">
        <f>AVERAGE(#REF!)</f>
        <v>#REF!</v>
      </c>
      <c r="J8" s="50" t="e">
        <f>AVERAGE(#REF!)</f>
        <v>#REF!</v>
      </c>
      <c r="K8" s="50" t="e">
        <f>AVERAGE(#REF!)</f>
        <v>#REF!</v>
      </c>
      <c r="L8" s="50" t="e">
        <f>AVERAGE(#REF!)</f>
        <v>#REF!</v>
      </c>
      <c r="M8" s="51" t="e">
        <f t="shared" si="0"/>
        <v>#REF!</v>
      </c>
    </row>
    <row r="9" spans="1:20" ht="19.5" customHeight="1" x14ac:dyDescent="0.2">
      <c r="A9" s="307"/>
      <c r="B9" s="307"/>
      <c r="C9" s="307"/>
      <c r="D9" s="307"/>
      <c r="E9" s="307"/>
      <c r="H9" s="45" t="e">
        <f t="shared" si="1"/>
        <v>#REF!</v>
      </c>
      <c r="I9" s="50" t="e">
        <f>AVERAGE(#REF!)</f>
        <v>#REF!</v>
      </c>
      <c r="J9" s="50" t="e">
        <f>AVERAGE(#REF!)</f>
        <v>#REF!</v>
      </c>
      <c r="K9" s="50" t="e">
        <f>AVERAGE(#REF!)</f>
        <v>#REF!</v>
      </c>
      <c r="L9" s="50" t="e">
        <f>AVERAGE(#REF!)</f>
        <v>#REF!</v>
      </c>
      <c r="M9" s="51" t="e">
        <f t="shared" si="0"/>
        <v>#REF!</v>
      </c>
    </row>
    <row r="10" spans="1:20" x14ac:dyDescent="0.2">
      <c r="F10" s="54"/>
      <c r="H10" s="45" t="e">
        <f t="shared" si="1"/>
        <v>#REF!</v>
      </c>
      <c r="I10" s="50" t="e">
        <f>AVERAGE(#REF!)</f>
        <v>#REF!</v>
      </c>
      <c r="J10" s="50" t="e">
        <f>AVERAGE(#REF!)</f>
        <v>#REF!</v>
      </c>
      <c r="K10" s="50" t="e">
        <f>AVERAGE(#REF!)</f>
        <v>#REF!</v>
      </c>
      <c r="L10" s="50" t="e">
        <f>AVERAGE(#REF!)</f>
        <v>#REF!</v>
      </c>
      <c r="M10" s="51" t="e">
        <f t="shared" si="0"/>
        <v>#REF!</v>
      </c>
    </row>
    <row r="11" spans="1:20" x14ac:dyDescent="0.2">
      <c r="H11" s="45" t="e">
        <f t="shared" si="1"/>
        <v>#REF!</v>
      </c>
      <c r="I11" s="50" t="e">
        <f>AVERAGE(#REF!)</f>
        <v>#REF!</v>
      </c>
      <c r="J11" s="50" t="e">
        <f>AVERAGE(#REF!)</f>
        <v>#REF!</v>
      </c>
      <c r="K11" s="50" t="e">
        <f>AVERAGE(#REF!)</f>
        <v>#REF!</v>
      </c>
      <c r="L11" s="50" t="e">
        <f>AVERAGE(#REF!)</f>
        <v>#REF!</v>
      </c>
      <c r="M11" s="51" t="e">
        <f t="shared" si="0"/>
        <v>#REF!</v>
      </c>
    </row>
    <row r="12" spans="1:20" x14ac:dyDescent="0.2">
      <c r="H12" s="45" t="e">
        <f t="shared" si="1"/>
        <v>#REF!</v>
      </c>
      <c r="I12" s="50" t="e">
        <f>AVERAGE(#REF!)</f>
        <v>#REF!</v>
      </c>
      <c r="J12" s="50" t="e">
        <f>AVERAGE(#REF!)</f>
        <v>#REF!</v>
      </c>
      <c r="K12" s="50" t="e">
        <f>AVERAGE(#REF!)</f>
        <v>#REF!</v>
      </c>
      <c r="L12" s="50" t="e">
        <f>AVERAGE(#REF!)</f>
        <v>#REF!</v>
      </c>
      <c r="M12" s="51" t="e">
        <f t="shared" si="0"/>
        <v>#REF!</v>
      </c>
    </row>
    <row r="13" spans="1:20" x14ac:dyDescent="0.2">
      <c r="H13" s="45" t="e">
        <f t="shared" si="1"/>
        <v>#REF!</v>
      </c>
      <c r="I13" s="50" t="e">
        <f>AVERAGE(#REF!)</f>
        <v>#REF!</v>
      </c>
      <c r="J13" s="50" t="e">
        <f>AVERAGE(#REF!)</f>
        <v>#REF!</v>
      </c>
      <c r="K13" s="50" t="e">
        <f>AVERAGE(#REF!)</f>
        <v>#REF!</v>
      </c>
      <c r="L13" s="50" t="e">
        <f>AVERAGE(#REF!)</f>
        <v>#REF!</v>
      </c>
      <c r="M13" s="51" t="e">
        <f t="shared" si="0"/>
        <v>#REF!</v>
      </c>
    </row>
    <row r="15" spans="1:20" x14ac:dyDescent="0.2">
      <c r="I15" s="43">
        <v>2009</v>
      </c>
      <c r="J15" s="43">
        <v>2010</v>
      </c>
      <c r="K15" s="43">
        <v>2011</v>
      </c>
      <c r="L15" s="43">
        <v>2012</v>
      </c>
      <c r="M15" s="43">
        <v>2013</v>
      </c>
      <c r="N15" s="43">
        <v>2014</v>
      </c>
      <c r="O15" s="43">
        <v>2015</v>
      </c>
      <c r="P15" s="43">
        <v>2016</v>
      </c>
      <c r="Q15" s="43">
        <v>2017</v>
      </c>
      <c r="R15" s="43">
        <v>2018</v>
      </c>
      <c r="S15" s="43">
        <v>2019</v>
      </c>
      <c r="T15" s="43">
        <v>2020</v>
      </c>
    </row>
    <row r="16" spans="1:20" x14ac:dyDescent="0.2">
      <c r="H16" s="43" t="s">
        <v>325</v>
      </c>
      <c r="I16" s="43">
        <v>49.25</v>
      </c>
      <c r="J16" s="43">
        <v>48.5</v>
      </c>
      <c r="K16" s="43">
        <v>47.5</v>
      </c>
      <c r="L16" s="43">
        <v>44</v>
      </c>
      <c r="M16" s="43">
        <v>39.5</v>
      </c>
      <c r="N16" s="43">
        <v>39.25</v>
      </c>
      <c r="O16" s="43">
        <v>40.5</v>
      </c>
      <c r="P16" s="43">
        <v>42</v>
      </c>
      <c r="Q16" s="43">
        <v>41.25</v>
      </c>
      <c r="R16" s="43">
        <v>39.75</v>
      </c>
      <c r="S16" s="43">
        <v>39.25</v>
      </c>
      <c r="T16" s="43">
        <v>36.75</v>
      </c>
    </row>
    <row r="17" spans="8:1024" x14ac:dyDescent="0.2">
      <c r="H17" s="43" t="s">
        <v>326</v>
      </c>
      <c r="I17" s="43">
        <v>2552.75</v>
      </c>
      <c r="J17" s="43">
        <v>2445.25</v>
      </c>
      <c r="K17" s="43">
        <v>2356.75</v>
      </c>
      <c r="L17" s="43">
        <v>2267.75</v>
      </c>
      <c r="M17" s="43">
        <v>2190.5</v>
      </c>
      <c r="N17" s="43">
        <v>2171.5</v>
      </c>
      <c r="O17" s="43">
        <v>2237</v>
      </c>
      <c r="P17" s="43">
        <v>2313.25</v>
      </c>
      <c r="Q17" s="43">
        <v>2397.75</v>
      </c>
      <c r="R17" s="43">
        <v>2438.5</v>
      </c>
      <c r="S17" s="43">
        <v>2462</v>
      </c>
      <c r="T17" s="43">
        <v>2354.25</v>
      </c>
    </row>
    <row r="18" spans="8:1024" x14ac:dyDescent="0.2">
      <c r="H18" s="43" t="s">
        <v>327</v>
      </c>
      <c r="I18" s="43">
        <v>25.5</v>
      </c>
      <c r="J18" s="43">
        <v>28.25</v>
      </c>
      <c r="K18" s="43">
        <v>28.25</v>
      </c>
      <c r="L18" s="43">
        <v>26.5</v>
      </c>
      <c r="M18" s="43">
        <v>24.5</v>
      </c>
      <c r="N18" s="43">
        <v>23.5</v>
      </c>
      <c r="O18" s="43">
        <v>23.25</v>
      </c>
      <c r="P18" s="43">
        <v>26.75</v>
      </c>
      <c r="Q18" s="43">
        <v>27</v>
      </c>
      <c r="R18" s="43">
        <v>29</v>
      </c>
      <c r="S18" s="43">
        <v>29.25</v>
      </c>
      <c r="T18" s="43">
        <v>28</v>
      </c>
    </row>
    <row r="19" spans="8:1024" x14ac:dyDescent="0.2">
      <c r="H19" s="43" t="s">
        <v>328</v>
      </c>
      <c r="I19" s="43">
        <v>126.5</v>
      </c>
      <c r="J19" s="43">
        <v>133.25</v>
      </c>
      <c r="K19" s="43">
        <v>128.25</v>
      </c>
      <c r="L19" s="43">
        <v>133.25</v>
      </c>
      <c r="M19" s="43">
        <v>125.25</v>
      </c>
      <c r="N19" s="43">
        <v>127.75</v>
      </c>
      <c r="O19" s="43">
        <v>129.5</v>
      </c>
      <c r="P19" s="43">
        <v>131.25</v>
      </c>
      <c r="Q19" s="43">
        <v>136.75</v>
      </c>
      <c r="R19" s="43">
        <v>141.5</v>
      </c>
      <c r="S19" s="43">
        <v>141.75</v>
      </c>
      <c r="T19" s="43">
        <v>140.75</v>
      </c>
    </row>
    <row r="21" spans="8:1024" ht="12.75" customHeight="1" x14ac:dyDescent="0.2">
      <c r="AMF21"/>
      <c r="AMG21"/>
      <c r="AMH21"/>
      <c r="AMI21"/>
      <c r="AMJ21"/>
    </row>
    <row r="22" spans="8:1024" x14ac:dyDescent="0.2">
      <c r="AMF22"/>
      <c r="AMG22"/>
      <c r="AMH22"/>
      <c r="AMI22"/>
      <c r="AMJ22"/>
    </row>
    <row r="23" spans="8:1024" x14ac:dyDescent="0.2">
      <c r="AMF23"/>
      <c r="AMG23"/>
      <c r="AMH23"/>
      <c r="AMI23"/>
      <c r="AMJ23"/>
    </row>
    <row r="24" spans="8:1024" x14ac:dyDescent="0.2">
      <c r="AMF24"/>
      <c r="AMG24"/>
      <c r="AMH24"/>
      <c r="AMI24"/>
      <c r="AMJ24"/>
    </row>
    <row r="25" spans="8:1024" x14ac:dyDescent="0.2">
      <c r="AMF25"/>
      <c r="AMG25"/>
      <c r="AMH25"/>
      <c r="AMI25"/>
      <c r="AMJ25"/>
    </row>
    <row r="26" spans="8:1024" x14ac:dyDescent="0.2">
      <c r="AMF26"/>
      <c r="AMG26"/>
      <c r="AMH26"/>
      <c r="AMI26"/>
      <c r="AMJ26"/>
    </row>
    <row r="27" spans="8:1024" x14ac:dyDescent="0.2">
      <c r="AMF27"/>
      <c r="AMG27"/>
      <c r="AMH27"/>
      <c r="AMI27"/>
      <c r="AMJ27"/>
    </row>
    <row r="28" spans="8:1024" x14ac:dyDescent="0.2">
      <c r="AMF28"/>
      <c r="AMG28"/>
      <c r="AMH28"/>
      <c r="AMI28"/>
      <c r="AMJ28"/>
    </row>
    <row r="29" spans="8:1024" x14ac:dyDescent="0.2">
      <c r="AMF29"/>
      <c r="AMG29"/>
      <c r="AMH29"/>
      <c r="AMI29"/>
      <c r="AMJ29"/>
    </row>
    <row r="30" spans="8:1024" x14ac:dyDescent="0.2">
      <c r="AMF30"/>
      <c r="AMG30"/>
      <c r="AMH30"/>
      <c r="AMI30"/>
      <c r="AMJ30"/>
    </row>
    <row r="31" spans="8:1024" x14ac:dyDescent="0.2">
      <c r="AMF31"/>
      <c r="AMG31"/>
      <c r="AMH31"/>
      <c r="AMI31"/>
      <c r="AMJ31"/>
    </row>
    <row r="32" spans="8:1024" x14ac:dyDescent="0.2">
      <c r="AMF32"/>
      <c r="AMG32"/>
      <c r="AMH32"/>
      <c r="AMI32"/>
      <c r="AMJ32"/>
    </row>
    <row r="33" spans="1020:1024" x14ac:dyDescent="0.2">
      <c r="AMF33"/>
      <c r="AMG33"/>
      <c r="AMH33"/>
      <c r="AMI33"/>
      <c r="AMJ33"/>
    </row>
    <row r="34" spans="1020:1024" x14ac:dyDescent="0.2">
      <c r="AMF34"/>
      <c r="AMG34"/>
      <c r="AMH34"/>
      <c r="AMI34"/>
      <c r="AMJ34"/>
    </row>
    <row r="35" spans="1020:1024" x14ac:dyDescent="0.2">
      <c r="AMF35"/>
      <c r="AMG35"/>
      <c r="AMH35"/>
      <c r="AMI35"/>
      <c r="AMJ35"/>
    </row>
    <row r="36" spans="1020:1024" x14ac:dyDescent="0.2">
      <c r="AMF36"/>
      <c r="AMG36"/>
      <c r="AMH36"/>
      <c r="AMI36"/>
      <c r="AMJ36"/>
    </row>
    <row r="37" spans="1020:1024" x14ac:dyDescent="0.2">
      <c r="AMF37"/>
      <c r="AMG37"/>
      <c r="AMH37"/>
      <c r="AMI37"/>
      <c r="AMJ37"/>
    </row>
    <row r="38" spans="1020:1024" x14ac:dyDescent="0.2">
      <c r="AMF38"/>
      <c r="AMG38"/>
      <c r="AMH38"/>
      <c r="AMI38"/>
      <c r="AMJ38"/>
    </row>
    <row r="39" spans="1020:1024" x14ac:dyDescent="0.2">
      <c r="AMF39"/>
      <c r="AMG39"/>
      <c r="AMH39"/>
      <c r="AMI39"/>
      <c r="AMJ39"/>
    </row>
    <row r="40" spans="1020:1024" x14ac:dyDescent="0.2">
      <c r="AMF40"/>
      <c r="AMG40"/>
      <c r="AMH40"/>
      <c r="AMI40"/>
      <c r="AMJ40"/>
    </row>
    <row r="41" spans="1020:1024" x14ac:dyDescent="0.2">
      <c r="AMF41"/>
      <c r="AMG41"/>
      <c r="AMH41"/>
      <c r="AMI41"/>
      <c r="AMJ41"/>
    </row>
    <row r="42" spans="1020:1024" x14ac:dyDescent="0.2">
      <c r="AMF42"/>
      <c r="AMG42"/>
      <c r="AMH42"/>
      <c r="AMI42"/>
      <c r="AMJ42"/>
    </row>
    <row r="43" spans="1020:1024" x14ac:dyDescent="0.2">
      <c r="AMF43"/>
      <c r="AMG43"/>
      <c r="AMH43"/>
      <c r="AMI43"/>
      <c r="AMJ43"/>
    </row>
    <row r="44" spans="1020:1024" x14ac:dyDescent="0.2">
      <c r="AMF44"/>
      <c r="AMG44"/>
      <c r="AMH44"/>
      <c r="AMI44"/>
      <c r="AMJ44"/>
    </row>
    <row r="45" spans="1020:1024" x14ac:dyDescent="0.2">
      <c r="AMF45"/>
      <c r="AMG45"/>
      <c r="AMH45"/>
      <c r="AMI45"/>
      <c r="AMJ45"/>
    </row>
    <row r="46" spans="1020:1024" x14ac:dyDescent="0.2">
      <c r="AMF46"/>
      <c r="AMG46"/>
      <c r="AMH46"/>
      <c r="AMI46"/>
      <c r="AMJ46"/>
    </row>
    <row r="47" spans="1020:1024" x14ac:dyDescent="0.2">
      <c r="AMF47"/>
      <c r="AMG47"/>
      <c r="AMH47"/>
      <c r="AMI47"/>
      <c r="AMJ47"/>
    </row>
    <row r="48" spans="1020:1024" x14ac:dyDescent="0.2">
      <c r="AMF48"/>
      <c r="AMG48"/>
      <c r="AMH48"/>
      <c r="AMI48"/>
      <c r="AMJ48"/>
    </row>
    <row r="49" spans="1020:1024" x14ac:dyDescent="0.2">
      <c r="AMF49"/>
      <c r="AMG49"/>
      <c r="AMH49"/>
      <c r="AMI49"/>
      <c r="AMJ49"/>
    </row>
    <row r="50" spans="1020:1024" x14ac:dyDescent="0.2">
      <c r="AMF50"/>
      <c r="AMG50"/>
      <c r="AMH50"/>
      <c r="AMI50"/>
      <c r="AMJ50"/>
    </row>
    <row r="51" spans="1020:1024" x14ac:dyDescent="0.2">
      <c r="AMF51"/>
      <c r="AMG51"/>
      <c r="AMH51"/>
      <c r="AMI51"/>
      <c r="AMJ51"/>
    </row>
    <row r="52" spans="1020:1024" x14ac:dyDescent="0.2">
      <c r="AMF52"/>
      <c r="AMG52"/>
      <c r="AMH52"/>
      <c r="AMI52"/>
      <c r="AMJ52"/>
    </row>
    <row r="53" spans="1020:1024" x14ac:dyDescent="0.2">
      <c r="AMF53"/>
      <c r="AMG53"/>
      <c r="AMH53"/>
      <c r="AMI53"/>
      <c r="AMJ53"/>
    </row>
    <row r="54" spans="1020:1024" x14ac:dyDescent="0.2">
      <c r="AMF54"/>
      <c r="AMG54"/>
      <c r="AMH54"/>
      <c r="AMI54"/>
      <c r="AMJ54"/>
    </row>
    <row r="55" spans="1020:1024" x14ac:dyDescent="0.2">
      <c r="AMF55"/>
      <c r="AMG55"/>
      <c r="AMH55"/>
      <c r="AMI55"/>
      <c r="AMJ55"/>
    </row>
    <row r="56" spans="1020:1024" x14ac:dyDescent="0.2">
      <c r="AMF56"/>
      <c r="AMG56"/>
      <c r="AMH56"/>
      <c r="AMI56"/>
      <c r="AMJ56"/>
    </row>
    <row r="57" spans="1020:1024" x14ac:dyDescent="0.2">
      <c r="AMF57"/>
      <c r="AMG57"/>
      <c r="AMH57"/>
      <c r="AMI57"/>
      <c r="AMJ57"/>
    </row>
    <row r="58" spans="1020:1024" x14ac:dyDescent="0.2">
      <c r="AMF58"/>
      <c r="AMG58"/>
      <c r="AMH58"/>
      <c r="AMI58"/>
      <c r="AMJ58"/>
    </row>
    <row r="59" spans="1020:1024" x14ac:dyDescent="0.2">
      <c r="AMF59"/>
      <c r="AMG59"/>
      <c r="AMH59"/>
      <c r="AMI59"/>
      <c r="AMJ59"/>
    </row>
    <row r="60" spans="1020:1024" x14ac:dyDescent="0.2">
      <c r="AMF60"/>
      <c r="AMG60"/>
      <c r="AMH60"/>
      <c r="AMI60"/>
      <c r="AMJ60"/>
    </row>
    <row r="61" spans="1020:1024" x14ac:dyDescent="0.2">
      <c r="AMF61"/>
      <c r="AMG61"/>
      <c r="AMH61"/>
      <c r="AMI61"/>
      <c r="AMJ61"/>
    </row>
    <row r="62" spans="1020:1024" x14ac:dyDescent="0.2">
      <c r="AMF62"/>
      <c r="AMG62"/>
      <c r="AMH62"/>
      <c r="AMI62"/>
      <c r="AMJ62"/>
    </row>
    <row r="63" spans="1020:1024" x14ac:dyDescent="0.2">
      <c r="AMF63"/>
      <c r="AMG63"/>
      <c r="AMH63"/>
      <c r="AMI63"/>
      <c r="AMJ63"/>
    </row>
    <row r="64" spans="1020:1024" x14ac:dyDescent="0.2">
      <c r="AMF64"/>
      <c r="AMG64"/>
      <c r="AMH64"/>
      <c r="AMI64"/>
      <c r="AMJ64"/>
    </row>
    <row r="65" spans="1020:1024" x14ac:dyDescent="0.2">
      <c r="AMF65"/>
      <c r="AMG65"/>
      <c r="AMH65"/>
      <c r="AMI65"/>
      <c r="AMJ65"/>
    </row>
    <row r="66" spans="1020:1024" x14ac:dyDescent="0.2">
      <c r="AMF66"/>
      <c r="AMG66"/>
      <c r="AMH66"/>
      <c r="AMI66"/>
      <c r="AMJ66"/>
    </row>
    <row r="67" spans="1020:1024" x14ac:dyDescent="0.2">
      <c r="AMF67"/>
      <c r="AMG67"/>
      <c r="AMH67"/>
      <c r="AMI67"/>
      <c r="AMJ67"/>
    </row>
    <row r="68" spans="1020:1024" x14ac:dyDescent="0.2">
      <c r="AMF68"/>
      <c r="AMG68"/>
      <c r="AMH68"/>
      <c r="AMI68"/>
      <c r="AMJ68"/>
    </row>
    <row r="69" spans="1020:1024" x14ac:dyDescent="0.2">
      <c r="AMF69"/>
      <c r="AMG69"/>
      <c r="AMH69"/>
      <c r="AMI69"/>
      <c r="AMJ69"/>
    </row>
    <row r="70" spans="1020:1024" x14ac:dyDescent="0.2">
      <c r="AMF70"/>
      <c r="AMG70"/>
      <c r="AMH70"/>
      <c r="AMI70"/>
      <c r="AMJ70"/>
    </row>
    <row r="71" spans="1020:1024" x14ac:dyDescent="0.2">
      <c r="AMF71"/>
      <c r="AMG71"/>
      <c r="AMH71"/>
      <c r="AMI71"/>
      <c r="AMJ71"/>
    </row>
    <row r="72" spans="1020:1024" x14ac:dyDescent="0.2">
      <c r="AMF72"/>
      <c r="AMG72"/>
      <c r="AMH72"/>
      <c r="AMI72"/>
      <c r="AMJ72"/>
    </row>
    <row r="73" spans="1020:1024" x14ac:dyDescent="0.2">
      <c r="AMF73"/>
      <c r="AMG73"/>
      <c r="AMH73"/>
      <c r="AMI73"/>
      <c r="AMJ73"/>
    </row>
    <row r="74" spans="1020:1024" x14ac:dyDescent="0.2">
      <c r="AMF74"/>
      <c r="AMG74"/>
      <c r="AMH74"/>
      <c r="AMI74"/>
      <c r="AMJ74"/>
    </row>
    <row r="75" spans="1020:1024" x14ac:dyDescent="0.2">
      <c r="AMF75"/>
      <c r="AMG75"/>
      <c r="AMH75"/>
      <c r="AMI75"/>
      <c r="AMJ75"/>
    </row>
    <row r="76" spans="1020:1024" x14ac:dyDescent="0.2">
      <c r="AMF76"/>
      <c r="AMG76"/>
      <c r="AMH76"/>
      <c r="AMI76"/>
      <c r="AMJ76"/>
    </row>
    <row r="77" spans="1020:1024" x14ac:dyDescent="0.2">
      <c r="AMF77"/>
      <c r="AMG77"/>
      <c r="AMH77"/>
      <c r="AMI77"/>
      <c r="AMJ77"/>
    </row>
    <row r="78" spans="1020:1024" x14ac:dyDescent="0.2">
      <c r="AMF78"/>
      <c r="AMG78"/>
      <c r="AMH78"/>
      <c r="AMI78"/>
      <c r="AMJ78"/>
    </row>
    <row r="79" spans="1020:1024" x14ac:dyDescent="0.2">
      <c r="AMF79"/>
      <c r="AMG79"/>
      <c r="AMH79"/>
      <c r="AMI79"/>
      <c r="AMJ79"/>
    </row>
    <row r="80" spans="1020:1024" x14ac:dyDescent="0.2">
      <c r="AMF80"/>
      <c r="AMG80"/>
      <c r="AMH80"/>
      <c r="AMI80"/>
      <c r="AMJ80"/>
    </row>
    <row r="81" spans="1020:1024" x14ac:dyDescent="0.2">
      <c r="AMF81"/>
      <c r="AMG81"/>
      <c r="AMH81"/>
      <c r="AMI81"/>
      <c r="AMJ81"/>
    </row>
    <row r="82" spans="1020:1024" x14ac:dyDescent="0.2">
      <c r="AMF82"/>
      <c r="AMG82"/>
      <c r="AMH82"/>
      <c r="AMI82"/>
      <c r="AMJ82"/>
    </row>
    <row r="83" spans="1020:1024" x14ac:dyDescent="0.2">
      <c r="AMF83"/>
      <c r="AMG83"/>
      <c r="AMH83"/>
      <c r="AMI83"/>
      <c r="AMJ83"/>
    </row>
    <row r="84" spans="1020:1024" x14ac:dyDescent="0.2">
      <c r="AMF84"/>
      <c r="AMG84"/>
      <c r="AMH84"/>
      <c r="AMI84"/>
      <c r="AMJ84"/>
    </row>
    <row r="85" spans="1020:1024" x14ac:dyDescent="0.2">
      <c r="AMF85"/>
      <c r="AMG85"/>
      <c r="AMH85"/>
      <c r="AMI85"/>
      <c r="AMJ85"/>
    </row>
    <row r="86" spans="1020:1024" x14ac:dyDescent="0.2">
      <c r="AMF86"/>
      <c r="AMG86"/>
      <c r="AMH86"/>
      <c r="AMI86"/>
      <c r="AMJ86"/>
    </row>
    <row r="87" spans="1020:1024" x14ac:dyDescent="0.2">
      <c r="AMF87"/>
      <c r="AMG87"/>
      <c r="AMH87"/>
      <c r="AMI87"/>
      <c r="AMJ87"/>
    </row>
  </sheetData>
  <mergeCells count="2">
    <mergeCell ref="A1:E1"/>
    <mergeCell ref="A8:E9"/>
  </mergeCells>
  <pageMargins left="0.74791666666666701" right="0.74791666666666701" top="0.98402777777777795" bottom="0.98402777777777795" header="0.51180555555555496" footer="0.51180555555555496"/>
  <pageSetup paperSize="9"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AMJ91"/>
  <sheetViews>
    <sheetView zoomScale="130" zoomScaleNormal="130" workbookViewId="0">
      <selection activeCell="D14" sqref="D14"/>
    </sheetView>
  </sheetViews>
  <sheetFormatPr baseColWidth="10" defaultColWidth="11.42578125" defaultRowHeight="12.75" x14ac:dyDescent="0.2"/>
  <cols>
    <col min="1" max="1" width="13.28515625" style="20" customWidth="1"/>
    <col min="2" max="2" width="9.5703125" style="20" customWidth="1"/>
    <col min="3" max="3" width="11" style="20" customWidth="1"/>
    <col min="4" max="7" width="11.42578125" style="20"/>
    <col min="8" max="19" width="11.5703125" style="20" hidden="1" customWidth="1"/>
    <col min="20" max="1024" width="11.42578125" style="20"/>
  </cols>
  <sheetData>
    <row r="1" spans="1:18" x14ac:dyDescent="0.2">
      <c r="A1" s="20" t="s">
        <v>962</v>
      </c>
      <c r="H1" s="20" t="s">
        <v>329</v>
      </c>
    </row>
    <row r="2" spans="1:18" x14ac:dyDescent="0.2">
      <c r="A2" s="20" t="s">
        <v>94</v>
      </c>
      <c r="B2" s="20" t="s">
        <v>88</v>
      </c>
      <c r="C2" s="20" t="s">
        <v>87</v>
      </c>
    </row>
    <row r="3" spans="1:18" ht="15" x14ac:dyDescent="0.25">
      <c r="A3" s="36">
        <v>2017</v>
      </c>
      <c r="B3" s="136">
        <v>101.09</v>
      </c>
      <c r="C3" s="136">
        <v>100.92</v>
      </c>
      <c r="H3" s="309" t="s">
        <v>330</v>
      </c>
      <c r="I3" s="309"/>
      <c r="J3" s="309"/>
      <c r="K3" s="309"/>
      <c r="L3" s="309"/>
      <c r="M3" s="309"/>
      <c r="N3" s="309"/>
      <c r="O3" s="309"/>
      <c r="P3" s="309"/>
      <c r="Q3" s="309"/>
      <c r="R3" s="309"/>
    </row>
    <row r="4" spans="1:18" ht="12.75" customHeight="1" x14ac:dyDescent="0.2">
      <c r="A4" s="36">
        <v>2018</v>
      </c>
      <c r="B4" s="136">
        <v>104.1</v>
      </c>
      <c r="C4" s="136">
        <v>105.62</v>
      </c>
      <c r="H4" s="310" t="s">
        <v>330</v>
      </c>
      <c r="I4" s="310"/>
      <c r="J4" s="310"/>
      <c r="K4" s="310"/>
      <c r="L4" s="310"/>
      <c r="M4" s="310"/>
      <c r="N4" s="310"/>
      <c r="O4" s="310"/>
      <c r="P4" s="310"/>
      <c r="Q4" s="310"/>
      <c r="R4" s="310"/>
    </row>
    <row r="5" spans="1:18" ht="15" x14ac:dyDescent="0.25">
      <c r="A5" s="36">
        <v>2019</v>
      </c>
      <c r="B5" s="136">
        <v>103.65</v>
      </c>
      <c r="C5" s="136">
        <v>102</v>
      </c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</row>
    <row r="6" spans="1:18" ht="15" x14ac:dyDescent="0.25">
      <c r="A6" s="36">
        <v>2020</v>
      </c>
      <c r="B6" s="136">
        <v>99.2</v>
      </c>
      <c r="C6" s="136">
        <v>96.41</v>
      </c>
      <c r="H6" s="312" t="s">
        <v>331</v>
      </c>
      <c r="I6" s="312"/>
      <c r="J6" s="312"/>
      <c r="K6" s="312"/>
      <c r="L6" s="312"/>
      <c r="M6" s="312"/>
      <c r="N6" s="312"/>
      <c r="O6" s="312"/>
      <c r="P6" s="312"/>
      <c r="Q6" s="312"/>
      <c r="R6" s="312"/>
    </row>
    <row r="7" spans="1:18" x14ac:dyDescent="0.2">
      <c r="A7" s="36">
        <v>2021</v>
      </c>
      <c r="B7" s="136">
        <v>116.36</v>
      </c>
      <c r="C7" s="136">
        <v>132.71</v>
      </c>
      <c r="H7" s="313" t="s">
        <v>93</v>
      </c>
      <c r="I7" s="313"/>
      <c r="J7" s="313"/>
      <c r="K7" s="313"/>
      <c r="L7" s="313"/>
      <c r="M7" s="313"/>
      <c r="N7" s="313"/>
      <c r="O7" s="313"/>
      <c r="P7" s="313"/>
      <c r="Q7" s="313"/>
      <c r="R7" s="313"/>
    </row>
    <row r="8" spans="1:18" ht="15" x14ac:dyDescent="0.25">
      <c r="A8" s="43"/>
      <c r="H8" s="311"/>
      <c r="I8" s="311"/>
      <c r="J8" s="311"/>
      <c r="K8" s="311"/>
      <c r="L8" s="311"/>
      <c r="M8" s="311"/>
      <c r="N8" s="311"/>
      <c r="O8" s="311"/>
      <c r="P8" s="311"/>
      <c r="Q8" s="311"/>
      <c r="R8" s="311"/>
    </row>
    <row r="9" spans="1:18" ht="15" customHeight="1" x14ac:dyDescent="0.25">
      <c r="H9" s="56" t="s">
        <v>94</v>
      </c>
      <c r="I9" s="314" t="s">
        <v>332</v>
      </c>
      <c r="J9" s="314"/>
      <c r="K9" s="57"/>
      <c r="L9" s="57"/>
      <c r="M9" s="57"/>
      <c r="N9" s="57"/>
      <c r="O9" s="57"/>
      <c r="P9" s="57"/>
      <c r="Q9" s="57"/>
      <c r="R9" s="57"/>
    </row>
    <row r="10" spans="1:18" ht="26.25" x14ac:dyDescent="0.25">
      <c r="H10" s="56" t="s">
        <v>94</v>
      </c>
      <c r="I10" s="58" t="s">
        <v>333</v>
      </c>
      <c r="J10" s="58" t="s">
        <v>97</v>
      </c>
      <c r="K10" s="57"/>
      <c r="L10" s="57"/>
      <c r="M10" s="57"/>
      <c r="N10" s="57"/>
      <c r="O10" s="57"/>
      <c r="P10" s="57"/>
      <c r="Q10" s="57"/>
      <c r="R10" s="57"/>
    </row>
    <row r="11" spans="1:18" ht="15" customHeight="1" x14ac:dyDescent="0.25">
      <c r="H11" s="314" t="s">
        <v>98</v>
      </c>
      <c r="I11" s="314"/>
      <c r="J11" s="314"/>
      <c r="K11" s="57"/>
      <c r="L11" s="57"/>
      <c r="M11" s="57"/>
      <c r="N11" s="57"/>
      <c r="O11" s="57"/>
      <c r="P11" s="57"/>
      <c r="Q11" s="57"/>
      <c r="R11" s="57"/>
    </row>
    <row r="12" spans="1:18" ht="15" x14ac:dyDescent="0.25">
      <c r="H12" s="58" t="s">
        <v>334</v>
      </c>
      <c r="I12" s="59">
        <v>96.869</v>
      </c>
      <c r="J12" s="59">
        <v>92.828999999999994</v>
      </c>
      <c r="K12" s="57"/>
      <c r="L12" s="57"/>
      <c r="M12" s="57"/>
      <c r="N12" s="57"/>
      <c r="O12" s="57"/>
      <c r="P12" s="57"/>
      <c r="Q12" s="57"/>
      <c r="R12" s="57"/>
    </row>
    <row r="13" spans="1:18" ht="15" x14ac:dyDescent="0.25">
      <c r="H13" s="58" t="s">
        <v>335</v>
      </c>
      <c r="I13" s="59">
        <v>101.09</v>
      </c>
      <c r="J13" s="59">
        <v>100.917</v>
      </c>
      <c r="K13" s="57"/>
      <c r="L13" s="57"/>
      <c r="M13" s="57"/>
      <c r="N13" s="57"/>
      <c r="O13" s="57"/>
      <c r="P13" s="57"/>
      <c r="Q13" s="57"/>
      <c r="R13" s="57"/>
    </row>
    <row r="14" spans="1:18" ht="15" x14ac:dyDescent="0.25">
      <c r="H14" s="58" t="s">
        <v>336</v>
      </c>
      <c r="I14" s="59">
        <v>104.1</v>
      </c>
      <c r="J14" s="59">
        <v>105.624</v>
      </c>
      <c r="K14" s="57"/>
      <c r="L14" s="57"/>
      <c r="M14" s="57"/>
      <c r="N14" s="57"/>
      <c r="O14" s="57"/>
      <c r="P14" s="57"/>
      <c r="Q14" s="57"/>
      <c r="R14" s="57"/>
    </row>
    <row r="15" spans="1:18" ht="15" x14ac:dyDescent="0.25">
      <c r="H15" s="58" t="s">
        <v>337</v>
      </c>
      <c r="I15" s="59">
        <v>103.645</v>
      </c>
      <c r="J15" s="59">
        <v>102.904</v>
      </c>
      <c r="K15" s="57"/>
      <c r="L15" s="57"/>
      <c r="M15" s="57"/>
      <c r="N15" s="57"/>
      <c r="O15" s="57"/>
      <c r="P15" s="57"/>
      <c r="Q15" s="57"/>
      <c r="R15" s="57"/>
    </row>
    <row r="16" spans="1:18" ht="15" x14ac:dyDescent="0.25">
      <c r="H16" s="58" t="s">
        <v>338</v>
      </c>
      <c r="I16" s="59">
        <v>99.201999999999998</v>
      </c>
      <c r="J16" s="59">
        <v>96.412999999999997</v>
      </c>
      <c r="K16" s="57"/>
      <c r="L16" s="57"/>
      <c r="M16" s="57"/>
      <c r="N16" s="57"/>
      <c r="O16" s="57"/>
      <c r="P16" s="57"/>
      <c r="Q16" s="57"/>
      <c r="R16" s="57"/>
    </row>
    <row r="19" spans="2:17" x14ac:dyDescent="0.2">
      <c r="H19" s="55" t="s">
        <v>41</v>
      </c>
    </row>
    <row r="21" spans="2:17" x14ac:dyDescent="0.2">
      <c r="H21" s="55" t="s">
        <v>106</v>
      </c>
    </row>
    <row r="22" spans="2:17" ht="20.25" x14ac:dyDescent="0.3">
      <c r="E22" s="60"/>
      <c r="F22" s="315" t="s">
        <v>105</v>
      </c>
      <c r="G22" s="315"/>
      <c r="H22" s="57" t="s">
        <v>107</v>
      </c>
    </row>
    <row r="25" spans="2:17" x14ac:dyDescent="0.2">
      <c r="B25" s="294"/>
      <c r="C25" s="294"/>
      <c r="D25" s="294"/>
      <c r="E25" s="294"/>
      <c r="F25" s="294"/>
    </row>
    <row r="26" spans="2:17" ht="15" hidden="1" x14ac:dyDescent="0.25">
      <c r="G26" s="301" t="s">
        <v>331</v>
      </c>
      <c r="H26" s="301"/>
      <c r="I26" s="301"/>
      <c r="J26" s="301"/>
      <c r="K26" s="301"/>
      <c r="L26" s="301"/>
      <c r="M26" s="301"/>
      <c r="N26" s="301"/>
      <c r="O26" s="301"/>
      <c r="P26" s="301"/>
      <c r="Q26" s="301"/>
    </row>
    <row r="27" spans="2:17" hidden="1" x14ac:dyDescent="0.2">
      <c r="G27" s="302" t="s">
        <v>93</v>
      </c>
      <c r="H27" s="302"/>
      <c r="I27" s="302"/>
      <c r="J27" s="302"/>
      <c r="K27" s="302"/>
      <c r="L27" s="302"/>
      <c r="M27" s="302"/>
      <c r="N27" s="302"/>
      <c r="O27" s="302"/>
      <c r="P27" s="302"/>
      <c r="Q27" s="302"/>
    </row>
    <row r="28" spans="2:17" ht="15" hidden="1" x14ac:dyDescent="0.25"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</row>
    <row r="29" spans="2:17" ht="12.75" hidden="1" customHeight="1" x14ac:dyDescent="0.2">
      <c r="G29" s="35" t="s">
        <v>94</v>
      </c>
      <c r="H29" s="298" t="s">
        <v>339</v>
      </c>
      <c r="I29" s="298"/>
    </row>
    <row r="30" spans="2:17" ht="25.5" hidden="1" x14ac:dyDescent="0.2">
      <c r="G30" s="35" t="s">
        <v>94</v>
      </c>
      <c r="H30" s="41" t="s">
        <v>333</v>
      </c>
      <c r="I30" s="41" t="s">
        <v>97</v>
      </c>
    </row>
    <row r="31" spans="2:17" ht="25.5" hidden="1" x14ac:dyDescent="0.2">
      <c r="G31" s="35" t="s">
        <v>94</v>
      </c>
      <c r="H31" s="41" t="s">
        <v>88</v>
      </c>
      <c r="I31" s="41" t="s">
        <v>87</v>
      </c>
    </row>
    <row r="32" spans="2:17" hidden="1" x14ac:dyDescent="0.2">
      <c r="G32" s="36" t="s">
        <v>340</v>
      </c>
      <c r="H32" s="38">
        <v>72.424000000000007</v>
      </c>
      <c r="I32" s="38">
        <v>63.311</v>
      </c>
    </row>
    <row r="33" spans="7:9" hidden="1" x14ac:dyDescent="0.2">
      <c r="G33" s="36" t="s">
        <v>341</v>
      </c>
      <c r="H33" s="38">
        <v>73.450999999999993</v>
      </c>
      <c r="I33" s="38">
        <v>64.495999999999995</v>
      </c>
    </row>
    <row r="34" spans="7:9" hidden="1" x14ac:dyDescent="0.2">
      <c r="G34" s="36" t="s">
        <v>342</v>
      </c>
      <c r="H34" s="38">
        <v>75.963999999999999</v>
      </c>
      <c r="I34" s="38">
        <v>65.861999999999995</v>
      </c>
    </row>
    <row r="35" spans="7:9" hidden="1" x14ac:dyDescent="0.2">
      <c r="G35" s="36" t="s">
        <v>343</v>
      </c>
      <c r="H35" s="38">
        <v>79.551000000000002</v>
      </c>
      <c r="I35" s="38">
        <v>67.700999999999993</v>
      </c>
    </row>
    <row r="36" spans="7:9" hidden="1" x14ac:dyDescent="0.2">
      <c r="G36" s="36" t="s">
        <v>344</v>
      </c>
      <c r="H36" s="38">
        <v>83.840999999999994</v>
      </c>
      <c r="I36" s="38">
        <v>70.978999999999999</v>
      </c>
    </row>
    <row r="37" spans="7:9" hidden="1" x14ac:dyDescent="0.2">
      <c r="G37" s="36" t="s">
        <v>345</v>
      </c>
      <c r="H37" s="38">
        <v>86.858000000000004</v>
      </c>
      <c r="I37" s="38">
        <v>74.713999999999999</v>
      </c>
    </row>
    <row r="38" spans="7:9" hidden="1" x14ac:dyDescent="0.2">
      <c r="G38" s="36" t="s">
        <v>346</v>
      </c>
      <c r="H38" s="38">
        <v>92.546999999999997</v>
      </c>
      <c r="I38" s="38">
        <v>80.881</v>
      </c>
    </row>
    <row r="39" spans="7:9" hidden="1" x14ac:dyDescent="0.2">
      <c r="G39" s="36" t="s">
        <v>347</v>
      </c>
      <c r="H39" s="38">
        <v>89.397999999999996</v>
      </c>
      <c r="I39" s="38">
        <v>85.597999999999999</v>
      </c>
    </row>
    <row r="40" spans="7:9" hidden="1" x14ac:dyDescent="0.2">
      <c r="G40" s="36" t="s">
        <v>348</v>
      </c>
      <c r="H40" s="38">
        <v>92.691999999999993</v>
      </c>
      <c r="I40" s="38">
        <v>86.938999999999993</v>
      </c>
    </row>
    <row r="41" spans="7:9" hidden="1" x14ac:dyDescent="0.2">
      <c r="G41" s="36" t="s">
        <v>349</v>
      </c>
      <c r="H41" s="38">
        <v>99.126000000000005</v>
      </c>
      <c r="I41" s="38">
        <v>90.010999999999996</v>
      </c>
    </row>
    <row r="42" spans="7:9" hidden="1" x14ac:dyDescent="0.2">
      <c r="G42" s="36" t="s">
        <v>350</v>
      </c>
      <c r="H42" s="38">
        <v>102.869</v>
      </c>
      <c r="I42" s="38">
        <v>92.647999999999996</v>
      </c>
    </row>
    <row r="43" spans="7:9" hidden="1" x14ac:dyDescent="0.2">
      <c r="G43" s="36" t="s">
        <v>351</v>
      </c>
      <c r="H43" s="38">
        <v>103.496</v>
      </c>
      <c r="I43" s="38">
        <v>94.343999999999994</v>
      </c>
    </row>
    <row r="44" spans="7:9" hidden="1" x14ac:dyDescent="0.2">
      <c r="G44" s="36" t="s">
        <v>352</v>
      </c>
      <c r="H44" s="38">
        <v>102.11199999999999</v>
      </c>
      <c r="I44" s="38">
        <v>95.861000000000004</v>
      </c>
    </row>
    <row r="45" spans="7:9" hidden="1" x14ac:dyDescent="0.2">
      <c r="G45" s="36" t="s">
        <v>39</v>
      </c>
      <c r="H45" s="38">
        <v>100</v>
      </c>
      <c r="I45" s="38">
        <v>100</v>
      </c>
    </row>
    <row r="46" spans="7:9" hidden="1" x14ac:dyDescent="0.2">
      <c r="G46" s="36" t="s">
        <v>40</v>
      </c>
      <c r="H46" s="38">
        <v>96.869</v>
      </c>
      <c r="I46" s="38">
        <v>92.828999999999994</v>
      </c>
    </row>
    <row r="47" spans="7:9" hidden="1" x14ac:dyDescent="0.2">
      <c r="G47" s="36" t="s">
        <v>353</v>
      </c>
      <c r="H47" s="38">
        <v>101.09</v>
      </c>
      <c r="I47" s="38">
        <v>100.917</v>
      </c>
    </row>
    <row r="48" spans="7:9" hidden="1" x14ac:dyDescent="0.2">
      <c r="G48" s="36" t="s">
        <v>354</v>
      </c>
      <c r="H48" s="38">
        <v>104.1</v>
      </c>
      <c r="I48" s="38">
        <v>105.624</v>
      </c>
    </row>
    <row r="49" spans="1:11" hidden="1" x14ac:dyDescent="0.2">
      <c r="G49" s="36" t="s">
        <v>355</v>
      </c>
      <c r="H49" s="38">
        <v>103.645</v>
      </c>
      <c r="I49" s="38">
        <v>102.904</v>
      </c>
    </row>
    <row r="51" spans="1:11" hidden="1" x14ac:dyDescent="0.2"/>
    <row r="52" spans="1:11" hidden="1" x14ac:dyDescent="0.2">
      <c r="G52" s="32" t="s">
        <v>41</v>
      </c>
    </row>
    <row r="53" spans="1:11" hidden="1" x14ac:dyDescent="0.2"/>
    <row r="54" spans="1:11" hidden="1" x14ac:dyDescent="0.2">
      <c r="G54" s="32" t="s">
        <v>106</v>
      </c>
    </row>
    <row r="55" spans="1:11" hidden="1" x14ac:dyDescent="0.2">
      <c r="G55" s="20" t="s">
        <v>107</v>
      </c>
    </row>
    <row r="56" spans="1:11" hidden="1" x14ac:dyDescent="0.2"/>
    <row r="57" spans="1:11" hidden="1" x14ac:dyDescent="0.2"/>
    <row r="58" spans="1:11" hidden="1" x14ac:dyDescent="0.2"/>
    <row r="59" spans="1:11" hidden="1" x14ac:dyDescent="0.2"/>
    <row r="60" spans="1:11" ht="15" hidden="1" x14ac:dyDescent="0.25">
      <c r="A60" s="297" t="s">
        <v>356</v>
      </c>
      <c r="B60" s="297"/>
      <c r="C60" s="297"/>
      <c r="D60" s="297"/>
      <c r="E60" s="297"/>
      <c r="F60" s="297"/>
      <c r="G60" s="297"/>
      <c r="H60" s="297"/>
      <c r="I60" s="297"/>
      <c r="J60" s="297"/>
      <c r="K60" s="297"/>
    </row>
    <row r="61" spans="1:11" hidden="1" x14ac:dyDescent="0.2">
      <c r="A61" s="299" t="s">
        <v>356</v>
      </c>
      <c r="B61" s="299"/>
      <c r="C61" s="299"/>
      <c r="D61" s="299"/>
      <c r="E61" s="299"/>
      <c r="F61" s="299"/>
      <c r="G61" s="299"/>
      <c r="H61" s="299"/>
      <c r="I61" s="299"/>
      <c r="J61" s="299"/>
      <c r="K61" s="299"/>
    </row>
    <row r="62" spans="1:11" ht="15" hidden="1" x14ac:dyDescent="0.25">
      <c r="A62" s="300"/>
      <c r="B62" s="300"/>
      <c r="C62" s="300"/>
      <c r="D62" s="300"/>
      <c r="E62" s="300"/>
      <c r="F62" s="300"/>
      <c r="G62" s="300"/>
      <c r="H62" s="300"/>
      <c r="I62" s="300"/>
      <c r="J62" s="300"/>
      <c r="K62" s="300"/>
    </row>
    <row r="63" spans="1:11" ht="15" hidden="1" x14ac:dyDescent="0.25">
      <c r="A63" s="301" t="s">
        <v>331</v>
      </c>
      <c r="B63" s="301"/>
      <c r="C63" s="301"/>
      <c r="D63" s="301"/>
      <c r="E63" s="301"/>
      <c r="F63" s="301"/>
      <c r="G63" s="301"/>
      <c r="H63" s="301"/>
      <c r="I63" s="301"/>
      <c r="J63" s="301"/>
      <c r="K63" s="301"/>
    </row>
    <row r="64" spans="1:11" hidden="1" x14ac:dyDescent="0.2">
      <c r="A64" s="302" t="s">
        <v>93</v>
      </c>
      <c r="B64" s="302"/>
      <c r="C64" s="302"/>
      <c r="D64" s="302"/>
      <c r="E64" s="302"/>
      <c r="F64" s="302"/>
      <c r="G64" s="302"/>
      <c r="H64" s="302"/>
      <c r="I64" s="302"/>
      <c r="J64" s="302"/>
      <c r="K64" s="302"/>
    </row>
    <row r="65" spans="1:11" ht="15" hidden="1" x14ac:dyDescent="0.25">
      <c r="A65" s="300"/>
      <c r="B65" s="300"/>
      <c r="C65" s="300"/>
      <c r="D65" s="300"/>
      <c r="E65" s="300"/>
      <c r="F65" s="300"/>
      <c r="G65" s="300"/>
      <c r="H65" s="300"/>
      <c r="I65" s="300"/>
      <c r="J65" s="300"/>
      <c r="K65" s="300"/>
    </row>
    <row r="66" spans="1:11" ht="25.5" hidden="1" x14ac:dyDescent="0.2">
      <c r="A66" s="35" t="s">
        <v>94</v>
      </c>
      <c r="B66" s="36" t="s">
        <v>333</v>
      </c>
      <c r="C66" s="36" t="s">
        <v>97</v>
      </c>
    </row>
    <row r="67" spans="1:11" hidden="1" x14ac:dyDescent="0.2">
      <c r="A67" s="35" t="s">
        <v>94</v>
      </c>
      <c r="B67" s="41" t="s">
        <v>109</v>
      </c>
      <c r="C67" s="41" t="s">
        <v>109</v>
      </c>
      <c r="E67" s="20" t="s">
        <v>88</v>
      </c>
      <c r="F67" s="20" t="s">
        <v>87</v>
      </c>
    </row>
    <row r="68" spans="1:11" ht="25.5" hidden="1" x14ac:dyDescent="0.2">
      <c r="A68" s="35" t="s">
        <v>94</v>
      </c>
      <c r="B68" s="41" t="s">
        <v>110</v>
      </c>
      <c r="C68" s="41" t="s">
        <v>110</v>
      </c>
      <c r="D68" s="20" t="s">
        <v>357</v>
      </c>
      <c r="E68" s="15">
        <f>B72/B76-1</f>
        <v>-9.5027136911953747E-3</v>
      </c>
      <c r="F68" s="15">
        <f>C72/C76-1</f>
        <v>-7.3537635098591125E-2</v>
      </c>
    </row>
    <row r="69" spans="1:11" hidden="1" x14ac:dyDescent="0.2">
      <c r="A69" s="36" t="s">
        <v>358</v>
      </c>
      <c r="B69" s="38">
        <v>95.885999999999996</v>
      </c>
      <c r="C69" s="38">
        <v>89.090999999999994</v>
      </c>
      <c r="D69" s="20" t="s">
        <v>359</v>
      </c>
      <c r="E69" s="15">
        <f>B71/B75-1</f>
        <v>-2.2474711155856086E-2</v>
      </c>
      <c r="F69" s="15">
        <f>C71/C75-1</f>
        <v>-7.6488745012421866E-2</v>
      </c>
    </row>
    <row r="70" spans="1:11" hidden="1" x14ac:dyDescent="0.2">
      <c r="A70" s="36" t="s">
        <v>319</v>
      </c>
      <c r="B70" s="38">
        <v>98.882999999999996</v>
      </c>
      <c r="C70" s="38">
        <v>93.646000000000001</v>
      </c>
      <c r="D70" s="20" t="s">
        <v>360</v>
      </c>
      <c r="E70" s="15">
        <f>B70/B74-1</f>
        <v>-4.9083058459230444E-2</v>
      </c>
      <c r="F70" s="15">
        <f>C70/C74-1</f>
        <v>-9.477042049299178E-2</v>
      </c>
    </row>
    <row r="71" spans="1:11" hidden="1" x14ac:dyDescent="0.2">
      <c r="A71" s="36" t="s">
        <v>318</v>
      </c>
      <c r="B71" s="38">
        <v>101.95099999999999</v>
      </c>
      <c r="C71" s="38">
        <v>98.135999999999996</v>
      </c>
      <c r="D71" s="20" t="s">
        <v>361</v>
      </c>
      <c r="E71" s="15">
        <f>B69/B73-1</f>
        <v>-8.4087153378100798E-2</v>
      </c>
      <c r="F71" s="15">
        <f>C69/C73-1</f>
        <v>-0.14557399060132348</v>
      </c>
    </row>
    <row r="72" spans="1:11" hidden="1" x14ac:dyDescent="0.2">
      <c r="A72" s="36" t="s">
        <v>317</v>
      </c>
      <c r="B72" s="38">
        <v>103.295</v>
      </c>
      <c r="C72" s="38">
        <v>101.065</v>
      </c>
    </row>
    <row r="73" spans="1:11" hidden="1" x14ac:dyDescent="0.2">
      <c r="A73" s="36" t="s">
        <v>308</v>
      </c>
      <c r="B73" s="38">
        <v>104.68899999999999</v>
      </c>
      <c r="C73" s="38">
        <v>104.27</v>
      </c>
    </row>
    <row r="74" spans="1:11" hidden="1" x14ac:dyDescent="0.2">
      <c r="A74" s="36" t="s">
        <v>307</v>
      </c>
      <c r="B74" s="38">
        <v>103.98699999999999</v>
      </c>
      <c r="C74" s="38">
        <v>103.45</v>
      </c>
    </row>
    <row r="75" spans="1:11" hidden="1" x14ac:dyDescent="0.2">
      <c r="A75" s="36" t="s">
        <v>306</v>
      </c>
      <c r="B75" s="38">
        <v>104.295</v>
      </c>
      <c r="C75" s="38">
        <v>106.264</v>
      </c>
    </row>
    <row r="76" spans="1:11" hidden="1" x14ac:dyDescent="0.2">
      <c r="A76" s="36" t="s">
        <v>305</v>
      </c>
      <c r="B76" s="38">
        <v>104.286</v>
      </c>
      <c r="C76" s="38">
        <v>109.087</v>
      </c>
    </row>
    <row r="77" spans="1:11" hidden="1" x14ac:dyDescent="0.2"/>
    <row r="78" spans="1:11" hidden="1" x14ac:dyDescent="0.2"/>
    <row r="79" spans="1:11" hidden="1" x14ac:dyDescent="0.2">
      <c r="A79" s="32" t="s">
        <v>41</v>
      </c>
    </row>
    <row r="80" spans="1:11" hidden="1" x14ac:dyDescent="0.2">
      <c r="A80" s="20" t="s">
        <v>362</v>
      </c>
    </row>
    <row r="81" spans="1:26" hidden="1" x14ac:dyDescent="0.2"/>
    <row r="82" spans="1:26" hidden="1" x14ac:dyDescent="0.2">
      <c r="A82" s="32" t="s">
        <v>106</v>
      </c>
    </row>
    <row r="83" spans="1:26" hidden="1" x14ac:dyDescent="0.2">
      <c r="A83" s="20" t="s">
        <v>107</v>
      </c>
    </row>
    <row r="84" spans="1:26" hidden="1" x14ac:dyDescent="0.2"/>
    <row r="85" spans="1:26" hidden="1" x14ac:dyDescent="0.2"/>
    <row r="86" spans="1:26" hidden="1" x14ac:dyDescent="0.2"/>
    <row r="87" spans="1:26" hidden="1" x14ac:dyDescent="0.2"/>
    <row r="88" spans="1:26" hidden="1" x14ac:dyDescent="0.2"/>
    <row r="89" spans="1:26" x14ac:dyDescent="0.2">
      <c r="F89" s="308" t="s">
        <v>1017</v>
      </c>
      <c r="G89" s="308"/>
      <c r="H89" s="308"/>
      <c r="I89" s="308"/>
      <c r="J89" s="308"/>
      <c r="K89" s="308"/>
      <c r="L89" s="308"/>
      <c r="M89" s="308"/>
      <c r="N89" s="308"/>
      <c r="O89" s="308"/>
      <c r="P89" s="308"/>
      <c r="Q89" s="308"/>
      <c r="R89" s="308"/>
      <c r="S89" s="308"/>
      <c r="T89" s="308"/>
      <c r="U89" s="308"/>
      <c r="V89" s="308"/>
      <c r="W89" s="308"/>
      <c r="X89" s="308"/>
      <c r="Y89" s="308"/>
      <c r="Z89" s="308"/>
    </row>
    <row r="90" spans="1:26" x14ac:dyDescent="0.2"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P90" s="308"/>
      <c r="Q90" s="308"/>
      <c r="R90" s="308"/>
      <c r="S90" s="308"/>
      <c r="T90" s="308"/>
      <c r="U90" s="308"/>
      <c r="V90" s="308"/>
      <c r="W90" s="308"/>
      <c r="X90" s="308"/>
      <c r="Y90" s="308"/>
      <c r="Z90" s="308"/>
    </row>
    <row r="91" spans="1:26" x14ac:dyDescent="0.2"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P91" s="308"/>
      <c r="Q91" s="308"/>
      <c r="R91" s="308"/>
      <c r="S91" s="308"/>
      <c r="T91" s="308"/>
      <c r="U91" s="308"/>
      <c r="V91" s="308"/>
      <c r="W91" s="308"/>
      <c r="X91" s="308"/>
      <c r="Y91" s="308"/>
      <c r="Z91" s="308"/>
    </row>
  </sheetData>
  <mergeCells count="21">
    <mergeCell ref="F89:Z91"/>
    <mergeCell ref="H3:R3"/>
    <mergeCell ref="H4:R4"/>
    <mergeCell ref="H5:R5"/>
    <mergeCell ref="H6:R6"/>
    <mergeCell ref="H7:R7"/>
    <mergeCell ref="H8:R8"/>
    <mergeCell ref="I9:J9"/>
    <mergeCell ref="H11:J11"/>
    <mergeCell ref="F22:G22"/>
    <mergeCell ref="B25:F25"/>
    <mergeCell ref="G26:Q26"/>
    <mergeCell ref="G27:Q27"/>
    <mergeCell ref="G28:Q28"/>
    <mergeCell ref="H29:I29"/>
    <mergeCell ref="A60:K60"/>
    <mergeCell ref="A61:K61"/>
    <mergeCell ref="A62:K62"/>
    <mergeCell ref="A63:K63"/>
    <mergeCell ref="A64:K64"/>
    <mergeCell ref="A65:K65"/>
  </mergeCells>
  <pageMargins left="0.74791666666666701" right="0.74791666666666701" top="0.98402777777777795" bottom="0.98402777777777795" header="0.51180555555555496" footer="0.51180555555555496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AMJ80"/>
  <sheetViews>
    <sheetView zoomScale="115" zoomScaleNormal="115" workbookViewId="0">
      <selection activeCell="A3" sqref="A3:A15"/>
    </sheetView>
  </sheetViews>
  <sheetFormatPr baseColWidth="10" defaultColWidth="11.42578125" defaultRowHeight="12.75" x14ac:dyDescent="0.2"/>
  <cols>
    <col min="1" max="1" width="11.28515625" style="20" customWidth="1"/>
    <col min="2" max="2" width="39.85546875" style="20" customWidth="1"/>
    <col min="3" max="7" width="13.28515625" style="20" customWidth="1"/>
    <col min="8" max="8" width="10.5703125" style="20" customWidth="1"/>
    <col min="9" max="14" width="10.5703125" style="20" hidden="1" customWidth="1"/>
    <col min="15" max="16" width="8.5703125" style="20" hidden="1" customWidth="1"/>
    <col min="17" max="22" width="11.5703125" style="20" hidden="1" customWidth="1"/>
    <col min="23" max="1024" width="11.42578125" style="20"/>
  </cols>
  <sheetData>
    <row r="1" spans="1:9" x14ac:dyDescent="0.2">
      <c r="A1" s="305" t="s">
        <v>914</v>
      </c>
      <c r="B1" s="305"/>
      <c r="C1" s="305"/>
      <c r="D1" s="305"/>
      <c r="E1" s="305"/>
      <c r="F1" s="305"/>
      <c r="G1" s="305"/>
    </row>
    <row r="2" spans="1:9" ht="67.5" x14ac:dyDescent="0.2">
      <c r="A2" s="316"/>
      <c r="B2" s="316"/>
      <c r="C2" s="279" t="s">
        <v>324</v>
      </c>
      <c r="D2" s="279" t="s">
        <v>320</v>
      </c>
      <c r="E2" s="279" t="s">
        <v>933</v>
      </c>
      <c r="F2" s="279" t="s">
        <v>322</v>
      </c>
      <c r="G2" s="279" t="s">
        <v>323</v>
      </c>
    </row>
    <row r="3" spans="1:9" ht="12.75" customHeight="1" x14ac:dyDescent="0.2">
      <c r="A3" s="317" t="s">
        <v>363</v>
      </c>
      <c r="B3" s="61" t="s">
        <v>973</v>
      </c>
      <c r="C3" s="62">
        <v>5033786.0999999996</v>
      </c>
      <c r="D3" s="62">
        <v>63894.8</v>
      </c>
      <c r="E3" s="62">
        <v>2222783</v>
      </c>
      <c r="F3" s="62">
        <v>2066553.2</v>
      </c>
      <c r="G3" s="62">
        <v>680555.1</v>
      </c>
      <c r="I3" s="63" t="s">
        <v>364</v>
      </c>
    </row>
    <row r="4" spans="1:9" x14ac:dyDescent="0.2">
      <c r="A4" s="317"/>
      <c r="B4" s="200" t="s">
        <v>976</v>
      </c>
      <c r="C4" s="65">
        <v>4897692.2</v>
      </c>
      <c r="D4" s="65">
        <v>61867.3</v>
      </c>
      <c r="E4" s="65">
        <v>2188191.1</v>
      </c>
      <c r="F4" s="65">
        <v>2034955.7</v>
      </c>
      <c r="G4" s="65">
        <v>612678.19999999995</v>
      </c>
    </row>
    <row r="5" spans="1:9" x14ac:dyDescent="0.2">
      <c r="A5" s="317"/>
      <c r="B5" s="200" t="s">
        <v>977</v>
      </c>
      <c r="C5" s="65">
        <v>136093.9</v>
      </c>
      <c r="D5" s="65">
        <v>2027.6</v>
      </c>
      <c r="E5" s="65">
        <v>34591.9</v>
      </c>
      <c r="F5" s="65">
        <v>31597.599999999999</v>
      </c>
      <c r="G5" s="65">
        <v>67876.899999999994</v>
      </c>
    </row>
    <row r="6" spans="1:9" ht="11.25" customHeight="1" x14ac:dyDescent="0.2">
      <c r="A6" s="317" t="s">
        <v>367</v>
      </c>
      <c r="B6" s="61" t="s">
        <v>974</v>
      </c>
      <c r="C6" s="62">
        <v>4818726.4000000004</v>
      </c>
      <c r="D6" s="62">
        <v>51701.7</v>
      </c>
      <c r="E6" s="62">
        <v>2126853.2999999998</v>
      </c>
      <c r="F6" s="62">
        <v>2016944.6</v>
      </c>
      <c r="G6" s="62">
        <v>623226.9</v>
      </c>
    </row>
    <row r="7" spans="1:9" x14ac:dyDescent="0.2">
      <c r="A7" s="317"/>
      <c r="B7" s="200" t="s">
        <v>978</v>
      </c>
      <c r="C7" s="65">
        <v>2933088.1</v>
      </c>
      <c r="D7" s="65">
        <v>15272.1</v>
      </c>
      <c r="E7" s="65">
        <v>1194538.7</v>
      </c>
      <c r="F7" s="65">
        <v>1488561.9</v>
      </c>
      <c r="G7" s="65">
        <v>234715.4</v>
      </c>
    </row>
    <row r="8" spans="1:9" x14ac:dyDescent="0.2">
      <c r="A8" s="317"/>
      <c r="B8" s="200" t="s">
        <v>985</v>
      </c>
      <c r="C8" s="65">
        <v>800176</v>
      </c>
      <c r="D8" s="65">
        <v>13861.4</v>
      </c>
      <c r="E8" s="65">
        <v>532508.4</v>
      </c>
      <c r="F8" s="65">
        <v>70046.3</v>
      </c>
      <c r="G8" s="65">
        <v>183759.8</v>
      </c>
    </row>
    <row r="9" spans="1:9" x14ac:dyDescent="0.2">
      <c r="A9" s="317"/>
      <c r="B9" s="200" t="s">
        <v>979</v>
      </c>
      <c r="C9" s="65">
        <v>662603.30000000005</v>
      </c>
      <c r="D9" s="65">
        <v>18929.2</v>
      </c>
      <c r="E9" s="65">
        <v>333894.7</v>
      </c>
      <c r="F9" s="65">
        <v>191607.1</v>
      </c>
      <c r="G9" s="65">
        <v>118172.3</v>
      </c>
    </row>
    <row r="10" spans="1:9" x14ac:dyDescent="0.2">
      <c r="A10" s="317"/>
      <c r="B10" s="200" t="s">
        <v>980</v>
      </c>
      <c r="C10" s="65">
        <v>272198.09999999998</v>
      </c>
      <c r="D10" s="65">
        <v>3989.5</v>
      </c>
      <c r="E10" s="65">
        <v>68832.800000000003</v>
      </c>
      <c r="F10" s="65">
        <v>117012.8</v>
      </c>
      <c r="G10" s="65">
        <v>82363</v>
      </c>
    </row>
    <row r="11" spans="1:9" x14ac:dyDescent="0.2">
      <c r="A11" s="317"/>
      <c r="B11" s="200" t="s">
        <v>981</v>
      </c>
      <c r="C11" s="65">
        <v>142655.79999999999</v>
      </c>
      <c r="D11" s="65">
        <v>-281.60000000000002</v>
      </c>
      <c r="E11" s="65">
        <v>-6301.2</v>
      </c>
      <c r="F11" s="65">
        <v>149694.1</v>
      </c>
      <c r="G11" s="65">
        <v>-455.5</v>
      </c>
    </row>
    <row r="12" spans="1:9" x14ac:dyDescent="0.2">
      <c r="A12" s="317"/>
      <c r="B12" s="200" t="s">
        <v>982</v>
      </c>
      <c r="C12" s="65">
        <v>-1803.4</v>
      </c>
      <c r="D12" s="65">
        <v>-84.9</v>
      </c>
      <c r="E12" s="65">
        <v>473.8</v>
      </c>
      <c r="F12" s="65">
        <v>23</v>
      </c>
      <c r="G12" s="65">
        <v>-2215.4</v>
      </c>
    </row>
    <row r="13" spans="1:9" x14ac:dyDescent="0.2">
      <c r="A13" s="317"/>
      <c r="B13" s="61" t="s">
        <v>975</v>
      </c>
      <c r="C13" s="62">
        <v>162260.70000000001</v>
      </c>
      <c r="D13" s="62">
        <v>3976.3</v>
      </c>
      <c r="E13" s="62">
        <v>63559.9</v>
      </c>
      <c r="F13" s="62">
        <v>74332.7</v>
      </c>
      <c r="G13" s="62">
        <v>20391.8</v>
      </c>
    </row>
    <row r="14" spans="1:9" x14ac:dyDescent="0.2">
      <c r="A14" s="317"/>
      <c r="B14" s="200" t="s">
        <v>983</v>
      </c>
      <c r="C14" s="65">
        <v>183070.6</v>
      </c>
      <c r="D14" s="65">
        <v>4873.3</v>
      </c>
      <c r="E14" s="65">
        <v>76121</v>
      </c>
      <c r="F14" s="65">
        <v>79795.8</v>
      </c>
      <c r="G14" s="65">
        <v>22280.5</v>
      </c>
    </row>
    <row r="15" spans="1:9" ht="12" customHeight="1" x14ac:dyDescent="0.2">
      <c r="A15" s="317"/>
      <c r="B15" s="200" t="s">
        <v>984</v>
      </c>
      <c r="C15" s="65">
        <v>20809.900000000001</v>
      </c>
      <c r="D15" s="65">
        <v>897</v>
      </c>
      <c r="E15" s="65">
        <v>12561.1</v>
      </c>
      <c r="F15" s="65">
        <v>5463.1</v>
      </c>
      <c r="G15" s="65">
        <v>1888.7</v>
      </c>
    </row>
    <row r="16" spans="1:9" hidden="1" x14ac:dyDescent="0.2">
      <c r="A16" s="306" t="s">
        <v>1002</v>
      </c>
      <c r="B16" s="306"/>
      <c r="C16" s="306"/>
      <c r="D16" s="306"/>
      <c r="E16" s="306"/>
      <c r="F16" s="306"/>
      <c r="G16" s="306"/>
    </row>
    <row r="17" spans="1:26" ht="12.75" hidden="1" customHeight="1" x14ac:dyDescent="0.2">
      <c r="A17" s="307"/>
      <c r="B17" s="307"/>
      <c r="C17" s="307"/>
      <c r="D17" s="307"/>
      <c r="E17" s="307"/>
      <c r="F17" s="307"/>
      <c r="G17" s="307"/>
    </row>
    <row r="18" spans="1:26" ht="12.75" hidden="1" customHeight="1" x14ac:dyDescent="0.2">
      <c r="A18" s="307"/>
      <c r="B18" s="307"/>
      <c r="C18" s="307"/>
      <c r="D18" s="307"/>
      <c r="E18" s="307"/>
      <c r="F18" s="307"/>
      <c r="G18" s="307"/>
    </row>
    <row r="19" spans="1:26" ht="12.75" hidden="1" customHeight="1" x14ac:dyDescent="0.2">
      <c r="A19" s="307"/>
      <c r="B19" s="307"/>
      <c r="C19" s="307"/>
      <c r="D19" s="307"/>
      <c r="E19" s="307"/>
      <c r="F19" s="307"/>
      <c r="G19" s="307"/>
    </row>
    <row r="20" spans="1:26" ht="12.75" hidden="1" customHeight="1" x14ac:dyDescent="0.2">
      <c r="A20" s="307"/>
      <c r="B20" s="307"/>
      <c r="C20" s="307"/>
      <c r="D20" s="307"/>
      <c r="E20" s="307"/>
      <c r="F20" s="307"/>
      <c r="G20" s="307"/>
      <c r="I20" s="295" t="s">
        <v>377</v>
      </c>
      <c r="J20" s="295"/>
      <c r="K20" s="295"/>
      <c r="L20" s="295"/>
      <c r="M20" s="295"/>
      <c r="N20" s="295"/>
    </row>
    <row r="21" spans="1:26" ht="12.75" hidden="1" customHeight="1" x14ac:dyDescent="0.2">
      <c r="A21" s="307"/>
      <c r="B21" s="307"/>
      <c r="C21" s="307"/>
      <c r="D21" s="307"/>
      <c r="E21" s="307"/>
      <c r="F21" s="307"/>
      <c r="G21" s="307"/>
      <c r="I21" s="296" t="s">
        <v>378</v>
      </c>
      <c r="J21" s="296"/>
      <c r="K21" s="296"/>
      <c r="L21" s="296"/>
      <c r="M21" s="296"/>
      <c r="N21" s="296"/>
    </row>
    <row r="22" spans="1:26" ht="12.75" hidden="1" customHeight="1" x14ac:dyDescent="0.2">
      <c r="A22" s="307"/>
      <c r="B22" s="307"/>
      <c r="C22" s="307"/>
      <c r="D22" s="307"/>
      <c r="E22" s="307"/>
      <c r="F22" s="307"/>
      <c r="G22" s="307"/>
      <c r="I22" s="291"/>
      <c r="J22" s="291"/>
      <c r="K22" s="291"/>
      <c r="L22" s="291"/>
      <c r="M22" s="291"/>
      <c r="N22" s="291"/>
    </row>
    <row r="23" spans="1:26" ht="12.75" hidden="1" customHeight="1" x14ac:dyDescent="0.2">
      <c r="A23" s="307"/>
      <c r="B23" s="307"/>
      <c r="C23" s="307"/>
      <c r="D23" s="307"/>
      <c r="E23" s="307"/>
      <c r="F23" s="307"/>
      <c r="G23" s="307"/>
      <c r="I23" s="289" t="s">
        <v>379</v>
      </c>
      <c r="J23" s="289"/>
      <c r="K23" s="289"/>
      <c r="L23" s="289"/>
      <c r="M23" s="289"/>
      <c r="N23" s="289"/>
    </row>
    <row r="24" spans="1:26" ht="12.75" hidden="1" customHeight="1" x14ac:dyDescent="0.2">
      <c r="A24" s="307"/>
      <c r="B24" s="307"/>
      <c r="C24" s="307"/>
      <c r="D24" s="307"/>
      <c r="E24" s="307"/>
      <c r="F24" s="307"/>
      <c r="G24" s="307"/>
      <c r="I24" s="289" t="s">
        <v>380</v>
      </c>
      <c r="J24" s="289"/>
      <c r="K24" s="289"/>
      <c r="L24" s="289"/>
      <c r="M24" s="289"/>
      <c r="N24" s="289"/>
    </row>
    <row r="25" spans="1:26" ht="12.75" hidden="1" customHeight="1" x14ac:dyDescent="0.2">
      <c r="A25" s="307"/>
      <c r="B25" s="307"/>
      <c r="C25" s="307"/>
      <c r="D25" s="307"/>
      <c r="E25" s="307"/>
      <c r="F25" s="307"/>
      <c r="G25" s="307"/>
      <c r="I25" s="289" t="s">
        <v>381</v>
      </c>
      <c r="J25" s="289"/>
      <c r="K25" s="289"/>
      <c r="L25" s="289"/>
      <c r="M25" s="289"/>
      <c r="N25" s="289"/>
    </row>
    <row r="26" spans="1:26" ht="12.75" hidden="1" customHeight="1" x14ac:dyDescent="0.2">
      <c r="A26" s="307"/>
      <c r="B26" s="307"/>
      <c r="C26" s="307"/>
      <c r="D26" s="307"/>
      <c r="E26" s="307"/>
      <c r="F26" s="307"/>
      <c r="G26" s="307"/>
      <c r="I26"/>
      <c r="J26"/>
      <c r="K26"/>
      <c r="L26"/>
      <c r="M26"/>
      <c r="N26"/>
      <c r="W26" s="20" t="e">
        <f>D25/$C$25*100</f>
        <v>#DIV/0!</v>
      </c>
      <c r="X26" s="43" t="e">
        <f>E25/$C$25*100</f>
        <v>#DIV/0!</v>
      </c>
      <c r="Y26" s="43" t="e">
        <f>F25/$C$25*100</f>
        <v>#DIV/0!</v>
      </c>
      <c r="Z26" s="43" t="e">
        <f>G25/$C$25*100</f>
        <v>#DIV/0!</v>
      </c>
    </row>
    <row r="27" spans="1:26" ht="67.5" hidden="1" customHeight="1" x14ac:dyDescent="0.2">
      <c r="A27" s="307"/>
      <c r="B27" s="307"/>
      <c r="C27" s="307"/>
      <c r="D27" s="307"/>
      <c r="E27" s="307"/>
      <c r="F27" s="307"/>
      <c r="G27" s="307"/>
      <c r="I27"/>
      <c r="J27"/>
      <c r="K27"/>
      <c r="L27"/>
      <c r="M27"/>
      <c r="N27"/>
    </row>
    <row r="28" spans="1:26" ht="12.75" hidden="1" customHeight="1" x14ac:dyDescent="0.2">
      <c r="A28" s="307"/>
      <c r="B28" s="307"/>
      <c r="C28" s="307"/>
      <c r="D28" s="307"/>
      <c r="E28" s="307"/>
      <c r="F28" s="307"/>
      <c r="G28" s="307"/>
      <c r="I28"/>
      <c r="J28"/>
      <c r="K28"/>
      <c r="L28"/>
      <c r="M28"/>
      <c r="N28"/>
    </row>
    <row r="29" spans="1:26" ht="15" hidden="1" customHeight="1" x14ac:dyDescent="0.25">
      <c r="A29" s="307"/>
      <c r="B29" s="307"/>
      <c r="C29" s="307"/>
      <c r="D29" s="307"/>
      <c r="E29" s="307"/>
      <c r="F29" s="307"/>
      <c r="G29" s="307"/>
      <c r="I29" s="7"/>
      <c r="J29" s="290" t="s">
        <v>354</v>
      </c>
      <c r="K29" s="290"/>
      <c r="L29" s="290"/>
      <c r="M29" s="290"/>
      <c r="N29" s="290"/>
    </row>
    <row r="30" spans="1:26" ht="12.75" hidden="1" customHeight="1" x14ac:dyDescent="0.2">
      <c r="A30" s="307"/>
      <c r="B30" s="307"/>
      <c r="C30" s="307"/>
      <c r="D30" s="307"/>
      <c r="E30" s="307"/>
      <c r="F30" s="307"/>
      <c r="G30" s="307"/>
      <c r="I30"/>
      <c r="J30" s="8" t="s">
        <v>382</v>
      </c>
      <c r="K30" s="8" t="s">
        <v>383</v>
      </c>
      <c r="L30" s="8" t="s">
        <v>384</v>
      </c>
      <c r="M30" s="8" t="s">
        <v>385</v>
      </c>
      <c r="N30" s="8" t="s">
        <v>386</v>
      </c>
    </row>
    <row r="31" spans="1:26" ht="14.25" hidden="1" customHeight="1" x14ac:dyDescent="0.2">
      <c r="A31" s="307"/>
      <c r="B31" s="307"/>
      <c r="C31" s="307"/>
      <c r="D31" s="307"/>
      <c r="E31" s="307"/>
      <c r="F31" s="307"/>
      <c r="G31" s="307"/>
      <c r="I31" s="11" t="s">
        <v>387</v>
      </c>
      <c r="J31" s="12">
        <v>5045252.3</v>
      </c>
      <c r="K31" s="12">
        <v>54090.6</v>
      </c>
      <c r="L31" s="12">
        <v>2203283.7999999998</v>
      </c>
      <c r="M31" s="12">
        <v>2125137.5</v>
      </c>
      <c r="N31" s="12">
        <v>662740.4</v>
      </c>
    </row>
    <row r="32" spans="1:26" ht="14.25" hidden="1" customHeight="1" x14ac:dyDescent="0.2">
      <c r="A32" s="307"/>
      <c r="B32" s="307"/>
      <c r="C32" s="307"/>
      <c r="D32" s="307"/>
      <c r="E32" s="307"/>
      <c r="F32" s="307"/>
      <c r="G32" s="307"/>
      <c r="I32" s="11" t="s">
        <v>388</v>
      </c>
      <c r="J32" s="12">
        <v>4905290.3</v>
      </c>
      <c r="K32" s="12">
        <v>52180.1</v>
      </c>
      <c r="L32" s="12">
        <v>2170439</v>
      </c>
      <c r="M32" s="12">
        <v>2089998.6</v>
      </c>
      <c r="N32" s="12">
        <v>592672.6</v>
      </c>
    </row>
    <row r="33" spans="1:14" ht="14.25" hidden="1" customHeight="1" x14ac:dyDescent="0.2">
      <c r="A33" s="307"/>
      <c r="B33" s="307"/>
      <c r="C33" s="307"/>
      <c r="D33" s="307"/>
      <c r="E33" s="307"/>
      <c r="F33" s="307"/>
      <c r="G33" s="307"/>
      <c r="I33" s="11" t="s">
        <v>389</v>
      </c>
      <c r="J33" s="12">
        <v>139962</v>
      </c>
      <c r="K33" s="12">
        <v>1910.5</v>
      </c>
      <c r="L33" s="12">
        <v>32844.800000000003</v>
      </c>
      <c r="M33" s="12">
        <v>35138.9</v>
      </c>
      <c r="N33" s="12">
        <v>70067.8</v>
      </c>
    </row>
    <row r="34" spans="1:14" ht="14.25" hidden="1" customHeight="1" x14ac:dyDescent="0.2">
      <c r="A34" s="307"/>
      <c r="B34" s="307"/>
      <c r="C34" s="307"/>
      <c r="D34" s="307"/>
      <c r="E34" s="307"/>
      <c r="F34" s="307"/>
      <c r="G34" s="307"/>
      <c r="I34" s="11" t="s">
        <v>390</v>
      </c>
      <c r="J34" s="12">
        <v>4854835.4000000004</v>
      </c>
      <c r="K34" s="12">
        <v>42347.9</v>
      </c>
      <c r="L34" s="12">
        <v>2121130.9</v>
      </c>
      <c r="M34" s="12">
        <v>2106090.7000000002</v>
      </c>
      <c r="N34" s="12">
        <v>585266</v>
      </c>
    </row>
    <row r="35" spans="1:14" ht="14.25" hidden="1" customHeight="1" x14ac:dyDescent="0.2">
      <c r="A35" s="307"/>
      <c r="B35" s="307"/>
      <c r="C35" s="307"/>
      <c r="D35" s="307"/>
      <c r="E35" s="307"/>
      <c r="F35" s="307"/>
      <c r="G35" s="307"/>
      <c r="I35" s="11" t="s">
        <v>391</v>
      </c>
      <c r="J35" s="12">
        <v>3020064.3</v>
      </c>
      <c r="K35" s="12">
        <v>12995.8</v>
      </c>
      <c r="L35" s="12">
        <v>1207831.7</v>
      </c>
      <c r="M35" s="12">
        <v>1583864.7</v>
      </c>
      <c r="N35" s="12">
        <v>215372.1</v>
      </c>
    </row>
    <row r="36" spans="1:14" ht="14.25" hidden="1" customHeight="1" x14ac:dyDescent="0.2">
      <c r="A36" s="307"/>
      <c r="B36" s="307"/>
      <c r="C36" s="307"/>
      <c r="D36" s="307"/>
      <c r="E36" s="307"/>
      <c r="F36" s="307"/>
      <c r="G36" s="307"/>
      <c r="I36" s="11" t="s">
        <v>392</v>
      </c>
      <c r="J36" s="12">
        <v>771537.2</v>
      </c>
      <c r="K36" s="12">
        <v>12154.1</v>
      </c>
      <c r="L36" s="12">
        <v>512459.1</v>
      </c>
      <c r="M36" s="12">
        <v>69464.7</v>
      </c>
      <c r="N36" s="12">
        <v>177459.20000000001</v>
      </c>
    </row>
    <row r="37" spans="1:14" ht="14.25" hidden="1" customHeight="1" x14ac:dyDescent="0.2">
      <c r="A37" s="307"/>
      <c r="B37" s="307"/>
      <c r="C37" s="307"/>
      <c r="D37" s="307"/>
      <c r="E37" s="307"/>
      <c r="F37" s="307"/>
      <c r="G37" s="307"/>
      <c r="I37" s="11" t="s">
        <v>393</v>
      </c>
      <c r="J37" s="12">
        <v>656964.1</v>
      </c>
      <c r="K37" s="12">
        <v>14615.5</v>
      </c>
      <c r="L37" s="12">
        <v>340155.4</v>
      </c>
      <c r="M37" s="12">
        <v>178401.3</v>
      </c>
      <c r="N37" s="12">
        <v>123791.9</v>
      </c>
    </row>
    <row r="38" spans="1:14" ht="14.25" hidden="1" customHeight="1" x14ac:dyDescent="0.2">
      <c r="A38" s="307"/>
      <c r="B38" s="307"/>
      <c r="C38" s="307"/>
      <c r="D38" s="307"/>
      <c r="E38" s="307"/>
      <c r="F38" s="307"/>
      <c r="G38" s="307"/>
      <c r="I38" s="11" t="s">
        <v>394</v>
      </c>
      <c r="J38" s="12">
        <v>269985.2</v>
      </c>
      <c r="K38" s="12">
        <v>2750.4</v>
      </c>
      <c r="L38" s="12">
        <v>67472.100000000006</v>
      </c>
      <c r="M38" s="12">
        <v>123829.1</v>
      </c>
      <c r="N38" s="12">
        <v>75933.600000000006</v>
      </c>
    </row>
    <row r="39" spans="1:14" ht="14.25" hidden="1" customHeight="1" x14ac:dyDescent="0.2">
      <c r="A39" s="307"/>
      <c r="B39" s="307"/>
      <c r="C39" s="307"/>
      <c r="D39" s="307"/>
      <c r="E39" s="307"/>
      <c r="F39" s="307"/>
      <c r="G39" s="307"/>
      <c r="I39" s="11" t="s">
        <v>395</v>
      </c>
      <c r="J39" s="12">
        <v>144286.9</v>
      </c>
      <c r="K39" s="12">
        <v>-150.80000000000001</v>
      </c>
      <c r="L39" s="12">
        <v>-6252.5</v>
      </c>
      <c r="M39" s="12">
        <v>150447.29999999999</v>
      </c>
      <c r="N39" s="12">
        <v>242.9</v>
      </c>
    </row>
    <row r="40" spans="1:14" ht="14.25" hidden="1" customHeight="1" x14ac:dyDescent="0.2">
      <c r="A40" s="307"/>
      <c r="B40" s="307"/>
      <c r="C40" s="307"/>
      <c r="D40" s="307"/>
      <c r="E40" s="307"/>
      <c r="F40" s="307"/>
      <c r="G40" s="307"/>
      <c r="I40" s="11" t="s">
        <v>396</v>
      </c>
      <c r="J40" s="12">
        <v>-8002.3</v>
      </c>
      <c r="K40" s="12">
        <v>-17.2</v>
      </c>
      <c r="L40" s="12">
        <v>-535</v>
      </c>
      <c r="M40" s="12">
        <v>83.6</v>
      </c>
      <c r="N40" s="12">
        <v>-7533.7</v>
      </c>
    </row>
    <row r="41" spans="1:14" ht="14.25" hidden="1" customHeight="1" x14ac:dyDescent="0.2">
      <c r="A41" s="307"/>
      <c r="B41" s="307"/>
      <c r="C41" s="307"/>
      <c r="D41" s="307"/>
      <c r="E41" s="307"/>
      <c r="F41" s="307"/>
      <c r="G41" s="307"/>
      <c r="I41" s="11" t="s">
        <v>397</v>
      </c>
      <c r="J41" s="12">
        <v>186264.8</v>
      </c>
      <c r="K41" s="12">
        <v>1738.1</v>
      </c>
      <c r="L41" s="12">
        <v>64997.1</v>
      </c>
      <c r="M41" s="12">
        <v>80478</v>
      </c>
      <c r="N41" s="12">
        <v>39051.599999999999</v>
      </c>
    </row>
    <row r="42" spans="1:14" ht="14.25" hidden="1" customHeight="1" x14ac:dyDescent="0.2">
      <c r="A42" s="307"/>
      <c r="B42" s="307"/>
      <c r="C42" s="307"/>
      <c r="D42" s="307"/>
      <c r="E42" s="307"/>
      <c r="F42" s="307"/>
      <c r="G42" s="307"/>
      <c r="I42" s="11" t="s">
        <v>398</v>
      </c>
      <c r="J42" s="12">
        <v>196747.1</v>
      </c>
      <c r="K42" s="12">
        <v>4264.8</v>
      </c>
      <c r="L42" s="12">
        <v>71930.2</v>
      </c>
      <c r="M42" s="12">
        <v>81241.600000000006</v>
      </c>
      <c r="N42" s="12">
        <v>39310.5</v>
      </c>
    </row>
    <row r="43" spans="1:14" ht="67.5" hidden="1" customHeight="1" x14ac:dyDescent="0.2">
      <c r="A43" s="307"/>
      <c r="B43" s="307"/>
      <c r="C43" s="307"/>
      <c r="D43" s="307"/>
      <c r="E43" s="307"/>
      <c r="F43" s="307"/>
      <c r="G43" s="307"/>
      <c r="I43" s="11" t="s">
        <v>399</v>
      </c>
      <c r="J43" s="12">
        <v>10482.200000000001</v>
      </c>
      <c r="K43" s="12">
        <v>2526.6</v>
      </c>
      <c r="L43" s="12">
        <v>6933.1</v>
      </c>
      <c r="M43" s="12">
        <v>763.5</v>
      </c>
      <c r="N43" s="12">
        <v>259</v>
      </c>
    </row>
    <row r="44" spans="1:14" ht="12.75" hidden="1" customHeight="1" x14ac:dyDescent="0.2">
      <c r="A44" s="307"/>
      <c r="B44" s="307"/>
      <c r="C44" s="307"/>
      <c r="D44" s="307"/>
      <c r="E44" s="307"/>
      <c r="F44" s="307"/>
      <c r="G44" s="307"/>
      <c r="I44"/>
      <c r="J44"/>
      <c r="K44"/>
      <c r="L44"/>
      <c r="M44"/>
      <c r="N44"/>
    </row>
    <row r="45" spans="1:14" ht="12.75" hidden="1" customHeight="1" x14ac:dyDescent="0.2">
      <c r="A45" s="307"/>
      <c r="B45" s="307"/>
      <c r="C45" s="307"/>
      <c r="D45" s="307"/>
      <c r="E45" s="307"/>
      <c r="F45" s="307"/>
      <c r="G45" s="307"/>
      <c r="I45" s="288" t="s">
        <v>41</v>
      </c>
      <c r="J45" s="288"/>
      <c r="K45" s="288"/>
      <c r="L45" s="288"/>
      <c r="M45" s="288"/>
      <c r="N45" s="288"/>
    </row>
    <row r="46" spans="1:14" ht="12.75" hidden="1" customHeight="1" x14ac:dyDescent="0.2">
      <c r="A46" s="307"/>
      <c r="B46" s="307"/>
      <c r="C46" s="307"/>
      <c r="D46" s="307"/>
      <c r="E46" s="307"/>
      <c r="F46" s="307"/>
      <c r="G46" s="307"/>
      <c r="I46" s="288" t="s">
        <v>400</v>
      </c>
      <c r="J46" s="288"/>
      <c r="K46" s="288"/>
      <c r="L46" s="288"/>
      <c r="M46" s="288"/>
      <c r="N46" s="288"/>
    </row>
    <row r="47" spans="1:14" ht="12.75" hidden="1" customHeight="1" x14ac:dyDescent="0.2">
      <c r="A47" s="307"/>
      <c r="B47" s="307"/>
      <c r="C47" s="307"/>
      <c r="D47" s="307"/>
      <c r="E47" s="307"/>
      <c r="F47" s="307"/>
      <c r="G47" s="307"/>
      <c r="I47" s="288" t="s">
        <v>401</v>
      </c>
      <c r="J47" s="288"/>
      <c r="K47" s="288"/>
      <c r="L47" s="288"/>
      <c r="M47" s="288"/>
      <c r="N47" s="288"/>
    </row>
    <row r="48" spans="1:14" ht="12.75" hidden="1" customHeight="1" x14ac:dyDescent="0.2">
      <c r="A48" s="307"/>
      <c r="B48" s="307"/>
      <c r="C48" s="307"/>
      <c r="D48" s="307"/>
      <c r="E48" s="307"/>
      <c r="F48" s="307"/>
      <c r="G48" s="307"/>
      <c r="I48" s="288" t="s">
        <v>402</v>
      </c>
      <c r="J48" s="288"/>
      <c r="K48" s="288"/>
      <c r="L48" s="288"/>
      <c r="M48" s="288"/>
      <c r="N48" s="288"/>
    </row>
    <row r="49" spans="1:14" ht="12.75" hidden="1" customHeight="1" x14ac:dyDescent="0.2">
      <c r="A49" s="307"/>
      <c r="B49" s="307"/>
      <c r="C49" s="307"/>
      <c r="D49" s="307"/>
      <c r="E49" s="307"/>
      <c r="F49" s="307"/>
      <c r="G49" s="307"/>
      <c r="I49" s="288" t="s">
        <v>403</v>
      </c>
      <c r="J49" s="288"/>
      <c r="K49" s="288"/>
      <c r="L49" s="288"/>
      <c r="M49" s="288"/>
      <c r="N49" s="288"/>
    </row>
    <row r="50" spans="1:14" ht="12.75" hidden="1" customHeight="1" x14ac:dyDescent="0.2">
      <c r="A50" s="307"/>
      <c r="B50" s="307"/>
      <c r="C50" s="307"/>
      <c r="D50" s="307"/>
      <c r="E50" s="307"/>
      <c r="F50" s="307"/>
      <c r="G50" s="307"/>
      <c r="I50" s="288"/>
      <c r="J50" s="288"/>
      <c r="K50" s="288"/>
      <c r="L50" s="288"/>
      <c r="M50" s="288"/>
      <c r="N50" s="288"/>
    </row>
    <row r="51" spans="1:14" ht="12.75" hidden="1" customHeight="1" x14ac:dyDescent="0.2">
      <c r="A51" s="307"/>
      <c r="B51" s="307"/>
      <c r="C51" s="307"/>
      <c r="D51" s="307"/>
      <c r="E51" s="307"/>
      <c r="F51" s="307"/>
      <c r="G51" s="307"/>
      <c r="I51"/>
      <c r="J51"/>
      <c r="K51"/>
      <c r="L51"/>
      <c r="M51"/>
      <c r="N51"/>
    </row>
    <row r="52" spans="1:14" ht="12.75" hidden="1" customHeight="1" x14ac:dyDescent="0.2">
      <c r="A52" s="307"/>
      <c r="B52" s="307"/>
      <c r="C52" s="307"/>
      <c r="D52" s="307"/>
      <c r="E52" s="307"/>
      <c r="F52" s="307"/>
      <c r="G52" s="307"/>
      <c r="I52" s="288" t="s">
        <v>54</v>
      </c>
      <c r="J52" s="288"/>
      <c r="K52" s="288"/>
      <c r="L52" s="288"/>
      <c r="M52" s="288"/>
      <c r="N52" s="288"/>
    </row>
    <row r="53" spans="1:14" ht="12.75" hidden="1" customHeight="1" x14ac:dyDescent="0.2">
      <c r="A53" s="307"/>
      <c r="B53" s="307"/>
      <c r="C53" s="307"/>
      <c r="D53" s="307"/>
      <c r="E53" s="307"/>
      <c r="F53" s="307"/>
      <c r="G53" s="307"/>
      <c r="I53" s="288"/>
      <c r="J53" s="288"/>
      <c r="K53" s="288"/>
      <c r="L53" s="288"/>
      <c r="M53" s="288"/>
      <c r="N53" s="288"/>
    </row>
    <row r="54" spans="1:14" ht="12.75" hidden="1" customHeight="1" x14ac:dyDescent="0.2">
      <c r="A54" s="307"/>
      <c r="B54" s="307"/>
      <c r="C54" s="307"/>
      <c r="D54" s="307"/>
      <c r="E54" s="307"/>
      <c r="F54" s="307"/>
      <c r="G54" s="307"/>
      <c r="I54" s="288" t="s">
        <v>55</v>
      </c>
      <c r="J54" s="288"/>
      <c r="K54" s="288"/>
      <c r="L54" s="288"/>
      <c r="M54" s="288"/>
      <c r="N54" s="288"/>
    </row>
    <row r="55" spans="1:14" ht="12.75" hidden="1" customHeight="1" x14ac:dyDescent="0.2">
      <c r="A55" s="307"/>
      <c r="B55" s="307"/>
      <c r="C55" s="307"/>
      <c r="D55" s="307"/>
      <c r="E55" s="307"/>
      <c r="F55" s="307"/>
      <c r="G55" s="307"/>
    </row>
    <row r="56" spans="1:14" ht="12.75" hidden="1" customHeight="1" x14ac:dyDescent="0.2">
      <c r="A56" s="307"/>
      <c r="B56" s="307"/>
      <c r="C56" s="307"/>
      <c r="D56" s="307"/>
      <c r="E56" s="307"/>
      <c r="F56" s="307"/>
      <c r="G56" s="307"/>
    </row>
    <row r="57" spans="1:14" ht="12.75" hidden="1" customHeight="1" x14ac:dyDescent="0.2">
      <c r="A57" s="307"/>
      <c r="B57" s="307"/>
      <c r="C57" s="307"/>
      <c r="D57" s="307"/>
      <c r="E57" s="307"/>
      <c r="F57" s="307"/>
      <c r="G57" s="307"/>
    </row>
    <row r="58" spans="1:14" ht="12.75" hidden="1" customHeight="1" x14ac:dyDescent="0.2">
      <c r="A58" s="307"/>
      <c r="B58" s="307"/>
      <c r="C58" s="307"/>
      <c r="D58" s="307"/>
      <c r="E58" s="307"/>
      <c r="F58" s="307"/>
      <c r="G58" s="307"/>
    </row>
    <row r="59" spans="1:14" ht="12.75" hidden="1" customHeight="1" x14ac:dyDescent="0.2">
      <c r="A59" s="307"/>
      <c r="B59" s="307"/>
      <c r="C59" s="307"/>
      <c r="D59" s="307"/>
      <c r="E59" s="307"/>
      <c r="F59" s="307"/>
      <c r="G59" s="307"/>
    </row>
    <row r="60" spans="1:14" ht="12.75" hidden="1" customHeight="1" x14ac:dyDescent="0.2">
      <c r="A60" s="307"/>
      <c r="B60" s="307"/>
      <c r="C60" s="307"/>
      <c r="D60" s="307"/>
      <c r="E60" s="307"/>
      <c r="F60" s="307"/>
      <c r="G60" s="307"/>
    </row>
    <row r="61" spans="1:14" ht="12.75" hidden="1" customHeight="1" x14ac:dyDescent="0.2">
      <c r="A61" s="307"/>
      <c r="B61" s="307"/>
      <c r="C61" s="307"/>
      <c r="D61" s="307"/>
      <c r="E61" s="307"/>
      <c r="F61" s="307"/>
      <c r="G61" s="307"/>
    </row>
    <row r="62" spans="1:14" ht="12.75" hidden="1" customHeight="1" x14ac:dyDescent="0.2">
      <c r="A62" s="307"/>
      <c r="B62" s="307"/>
      <c r="C62" s="307"/>
      <c r="D62" s="307"/>
      <c r="E62" s="307"/>
      <c r="F62" s="307"/>
      <c r="G62" s="307"/>
    </row>
    <row r="63" spans="1:14" ht="12.75" hidden="1" customHeight="1" x14ac:dyDescent="0.2">
      <c r="A63" s="307"/>
      <c r="B63" s="307"/>
      <c r="C63" s="307"/>
      <c r="D63" s="307"/>
      <c r="E63" s="307"/>
      <c r="F63" s="307"/>
      <c r="G63" s="307"/>
    </row>
    <row r="64" spans="1:14" ht="12.75" hidden="1" customHeight="1" x14ac:dyDescent="0.2">
      <c r="A64" s="307"/>
      <c r="B64" s="307"/>
      <c r="C64" s="307"/>
      <c r="D64" s="307"/>
      <c r="E64" s="307"/>
      <c r="F64" s="307"/>
      <c r="G64" s="307"/>
    </row>
    <row r="65" spans="1:7" ht="12.75" hidden="1" customHeight="1" x14ac:dyDescent="0.2">
      <c r="A65" s="307"/>
      <c r="B65" s="307"/>
      <c r="C65" s="307"/>
      <c r="D65" s="307"/>
      <c r="E65" s="307"/>
      <c r="F65" s="307"/>
      <c r="G65" s="307"/>
    </row>
    <row r="66" spans="1:7" ht="12.75" hidden="1" customHeight="1" x14ac:dyDescent="0.2">
      <c r="A66" s="307"/>
      <c r="B66" s="307"/>
      <c r="C66" s="307"/>
      <c r="D66" s="307"/>
      <c r="E66" s="307"/>
      <c r="F66" s="307"/>
      <c r="G66" s="307"/>
    </row>
    <row r="67" spans="1:7" ht="12.75" hidden="1" customHeight="1" x14ac:dyDescent="0.2">
      <c r="A67" s="307"/>
      <c r="B67" s="307"/>
      <c r="C67" s="307"/>
      <c r="D67" s="307"/>
      <c r="E67" s="307"/>
      <c r="F67" s="307"/>
      <c r="G67" s="307"/>
    </row>
    <row r="68" spans="1:7" ht="12.75" hidden="1" customHeight="1" x14ac:dyDescent="0.2">
      <c r="A68" s="307"/>
      <c r="B68" s="307"/>
      <c r="C68" s="307"/>
      <c r="D68" s="307"/>
      <c r="E68" s="307"/>
      <c r="F68" s="307"/>
      <c r="G68" s="307"/>
    </row>
    <row r="69" spans="1:7" ht="12.75" hidden="1" customHeight="1" x14ac:dyDescent="0.2">
      <c r="A69" s="307"/>
      <c r="B69" s="307"/>
      <c r="C69" s="307"/>
      <c r="D69" s="307"/>
      <c r="E69" s="307"/>
      <c r="F69" s="307"/>
      <c r="G69" s="307"/>
    </row>
    <row r="70" spans="1:7" ht="12.75" hidden="1" customHeight="1" x14ac:dyDescent="0.2">
      <c r="A70" s="307"/>
      <c r="B70" s="307"/>
      <c r="C70" s="307"/>
      <c r="D70" s="307"/>
      <c r="E70" s="307"/>
      <c r="F70" s="307"/>
      <c r="G70" s="307"/>
    </row>
    <row r="71" spans="1:7" ht="12.75" hidden="1" customHeight="1" x14ac:dyDescent="0.2">
      <c r="A71" s="307"/>
      <c r="B71" s="307"/>
      <c r="C71" s="307"/>
      <c r="D71" s="307"/>
      <c r="E71" s="307"/>
      <c r="F71" s="307"/>
      <c r="G71" s="307"/>
    </row>
    <row r="72" spans="1:7" ht="12.75" hidden="1" customHeight="1" x14ac:dyDescent="0.2">
      <c r="A72" s="307"/>
      <c r="B72" s="307"/>
      <c r="C72" s="307"/>
      <c r="D72" s="307"/>
      <c r="E72" s="307"/>
      <c r="F72" s="307"/>
      <c r="G72" s="307"/>
    </row>
    <row r="73" spans="1:7" ht="12.75" hidden="1" customHeight="1" x14ac:dyDescent="0.2">
      <c r="A73" s="307"/>
      <c r="B73" s="307"/>
      <c r="C73" s="307"/>
      <c r="D73" s="307"/>
      <c r="E73" s="307"/>
      <c r="F73" s="307"/>
      <c r="G73" s="307"/>
    </row>
    <row r="74" spans="1:7" ht="12.75" hidden="1" customHeight="1" x14ac:dyDescent="0.2">
      <c r="A74" s="307"/>
      <c r="B74" s="307"/>
      <c r="C74" s="307"/>
      <c r="D74" s="307"/>
      <c r="E74" s="307"/>
      <c r="F74" s="307"/>
      <c r="G74" s="307"/>
    </row>
    <row r="75" spans="1:7" ht="12.75" hidden="1" customHeight="1" x14ac:dyDescent="0.2">
      <c r="A75" s="307"/>
      <c r="B75" s="307"/>
      <c r="C75" s="307"/>
      <c r="D75" s="307"/>
      <c r="E75" s="307"/>
      <c r="F75" s="307"/>
      <c r="G75" s="307"/>
    </row>
    <row r="76" spans="1:7" ht="12.75" hidden="1" customHeight="1" x14ac:dyDescent="0.2">
      <c r="A76" s="307"/>
      <c r="B76" s="307"/>
      <c r="C76" s="307"/>
      <c r="D76" s="307"/>
      <c r="E76" s="307"/>
      <c r="F76" s="307"/>
      <c r="G76" s="307"/>
    </row>
    <row r="77" spans="1:7" ht="12.75" hidden="1" customHeight="1" x14ac:dyDescent="0.2">
      <c r="A77" s="307"/>
      <c r="B77" s="307"/>
      <c r="C77" s="307"/>
      <c r="D77" s="307"/>
      <c r="E77" s="307"/>
      <c r="F77" s="307"/>
      <c r="G77" s="307"/>
    </row>
    <row r="78" spans="1:7" ht="12.75" hidden="1" customHeight="1" x14ac:dyDescent="0.2">
      <c r="A78" s="307"/>
      <c r="B78" s="307"/>
      <c r="C78" s="307"/>
      <c r="D78" s="307"/>
      <c r="E78" s="307"/>
      <c r="F78" s="307"/>
      <c r="G78" s="307"/>
    </row>
    <row r="79" spans="1:7" x14ac:dyDescent="0.2">
      <c r="A79" s="307"/>
      <c r="B79" s="307"/>
      <c r="C79" s="307"/>
      <c r="D79" s="307"/>
      <c r="E79" s="307"/>
      <c r="F79" s="307"/>
      <c r="G79" s="307"/>
    </row>
    <row r="80" spans="1:7" x14ac:dyDescent="0.2">
      <c r="A80" s="307"/>
      <c r="B80" s="307"/>
      <c r="C80" s="307"/>
      <c r="D80" s="307"/>
      <c r="E80" s="307"/>
      <c r="F80" s="307"/>
      <c r="G80" s="307"/>
    </row>
  </sheetData>
  <mergeCells count="21">
    <mergeCell ref="A1:G1"/>
    <mergeCell ref="A2:B2"/>
    <mergeCell ref="A3:A5"/>
    <mergeCell ref="A6:A15"/>
    <mergeCell ref="A16:G80"/>
    <mergeCell ref="I20:N20"/>
    <mergeCell ref="I21:N21"/>
    <mergeCell ref="I22:N22"/>
    <mergeCell ref="I23:N23"/>
    <mergeCell ref="I24:N24"/>
    <mergeCell ref="I25:N25"/>
    <mergeCell ref="J29:N29"/>
    <mergeCell ref="I45:N45"/>
    <mergeCell ref="I46:N46"/>
    <mergeCell ref="I47:N47"/>
    <mergeCell ref="I54:N54"/>
    <mergeCell ref="I48:N48"/>
    <mergeCell ref="I49:N49"/>
    <mergeCell ref="I50:N50"/>
    <mergeCell ref="I52:N52"/>
    <mergeCell ref="I53:N53"/>
  </mergeCells>
  <hyperlinks>
    <hyperlink ref="I3" r:id="rId1" xr:uid="{00000000-0004-0000-0600-000000000000}"/>
  </hyperlinks>
  <pageMargins left="0.74791666666666701" right="0.74791666666666701" top="0.98402777777777795" bottom="0.98402777777777795" header="0.51180555555555496" footer="0.51180555555555496"/>
  <pageSetup paperSize="9" orientation="landscape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AMJ19"/>
  <sheetViews>
    <sheetView zoomScale="145" zoomScaleNormal="145" workbookViewId="0">
      <selection activeCell="F3" sqref="F3"/>
    </sheetView>
  </sheetViews>
  <sheetFormatPr baseColWidth="10" defaultColWidth="11.42578125" defaultRowHeight="12.75" x14ac:dyDescent="0.2"/>
  <cols>
    <col min="1" max="1" width="6.85546875" style="20" customWidth="1"/>
    <col min="2" max="2" width="6" style="67" customWidth="1"/>
    <col min="3" max="13" width="9.140625" style="20" customWidth="1"/>
    <col min="14" max="14" width="11.42578125" style="20"/>
    <col min="15" max="23" width="11.5703125" style="20" hidden="1" customWidth="1"/>
    <col min="24" max="1024" width="11.42578125" style="20"/>
  </cols>
  <sheetData>
    <row r="1" spans="1:16" x14ac:dyDescent="0.2">
      <c r="A1" s="305" t="s">
        <v>915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  <c r="L1" s="305"/>
      <c r="M1" s="305"/>
    </row>
    <row r="2" spans="1:16" x14ac:dyDescent="0.2">
      <c r="A2" s="319"/>
      <c r="B2" s="319"/>
      <c r="C2" s="320" t="s">
        <v>404</v>
      </c>
      <c r="D2" s="320"/>
      <c r="E2" s="320" t="s">
        <v>405</v>
      </c>
      <c r="F2" s="320"/>
      <c r="G2" s="320" t="s">
        <v>406</v>
      </c>
      <c r="H2" s="320"/>
      <c r="I2" s="320" t="s">
        <v>986</v>
      </c>
      <c r="J2" s="320"/>
      <c r="K2" s="320" t="s">
        <v>407</v>
      </c>
      <c r="L2" s="320"/>
      <c r="M2" s="320"/>
    </row>
    <row r="3" spans="1:16" x14ac:dyDescent="0.2">
      <c r="A3" s="319"/>
      <c r="B3" s="319"/>
      <c r="C3" s="278" t="s">
        <v>987</v>
      </c>
      <c r="D3" s="278" t="s">
        <v>408</v>
      </c>
      <c r="E3" s="278" t="s">
        <v>987</v>
      </c>
      <c r="F3" s="278" t="s">
        <v>408</v>
      </c>
      <c r="G3" s="278" t="s">
        <v>987</v>
      </c>
      <c r="H3" s="278" t="s">
        <v>408</v>
      </c>
      <c r="I3" s="278" t="s">
        <v>987</v>
      </c>
      <c r="J3" s="278" t="s">
        <v>408</v>
      </c>
      <c r="K3" s="278" t="s">
        <v>987</v>
      </c>
      <c r="L3" s="278" t="s">
        <v>408</v>
      </c>
      <c r="M3" s="278" t="s">
        <v>409</v>
      </c>
    </row>
    <row r="4" spans="1:16" ht="11.25" customHeight="1" x14ac:dyDescent="0.2">
      <c r="A4" s="318" t="s">
        <v>410</v>
      </c>
      <c r="B4" s="68">
        <v>2017</v>
      </c>
      <c r="C4" s="69">
        <v>316.5</v>
      </c>
      <c r="D4" s="69">
        <v>46.666666666666664</v>
      </c>
      <c r="E4" s="69">
        <v>16711.5</v>
      </c>
      <c r="F4" s="69">
        <v>5468.75</v>
      </c>
      <c r="G4" s="69">
        <v>909.5</v>
      </c>
      <c r="H4" s="69">
        <v>26.5</v>
      </c>
      <c r="I4" s="69">
        <v>4124.916666666667</v>
      </c>
      <c r="J4" s="69">
        <v>91.333333333333329</v>
      </c>
      <c r="K4" s="69">
        <f>C4+E4+G4+I4</f>
        <v>22062.416666666668</v>
      </c>
      <c r="L4" s="69">
        <f>J4+H4+F4+D4</f>
        <v>5633.25</v>
      </c>
      <c r="M4" s="70">
        <f>L4/(L4+K4)*100</f>
        <v>20.339824521284918</v>
      </c>
      <c r="O4" s="66"/>
    </row>
    <row r="5" spans="1:16" x14ac:dyDescent="0.2">
      <c r="A5" s="318"/>
      <c r="B5" s="68">
        <v>2018</v>
      </c>
      <c r="C5" s="69">
        <v>321.83333333333331</v>
      </c>
      <c r="D5" s="69">
        <v>47.666666666666664</v>
      </c>
      <c r="E5" s="69">
        <v>17200.916666666668</v>
      </c>
      <c r="F5" s="69">
        <v>5521.75</v>
      </c>
      <c r="G5" s="69">
        <v>875.58333333333337</v>
      </c>
      <c r="H5" s="69">
        <v>25.833333333333332</v>
      </c>
      <c r="I5" s="69">
        <v>4321.166666666667</v>
      </c>
      <c r="J5" s="69">
        <v>95.666666666666671</v>
      </c>
      <c r="K5" s="69">
        <f>C5+E5+G5+I5</f>
        <v>22719.5</v>
      </c>
      <c r="L5" s="69">
        <f>J5+H5+F5+D5</f>
        <v>5690.916666666667</v>
      </c>
      <c r="M5" s="70">
        <f>L5/(L5+K5)*100</f>
        <v>20.031091882378824</v>
      </c>
      <c r="N5" s="71"/>
      <c r="O5" s="66"/>
    </row>
    <row r="6" spans="1:16" x14ac:dyDescent="0.2">
      <c r="A6" s="318"/>
      <c r="B6" s="68">
        <v>2019</v>
      </c>
      <c r="C6" s="69">
        <v>342.5</v>
      </c>
      <c r="D6" s="69">
        <v>48.833333333333336</v>
      </c>
      <c r="E6" s="69">
        <v>17464.416666666668</v>
      </c>
      <c r="F6" s="69">
        <v>5621.416666666667</v>
      </c>
      <c r="G6" s="69">
        <v>867.66666666666663</v>
      </c>
      <c r="H6" s="69">
        <v>26.166666666666668</v>
      </c>
      <c r="I6" s="69">
        <v>4503.083333333333</v>
      </c>
      <c r="J6" s="69">
        <v>100.5</v>
      </c>
      <c r="K6" s="69">
        <f>C6+E6+G6+I6</f>
        <v>23177.666666666668</v>
      </c>
      <c r="L6" s="69">
        <f>J6+H6+F6+D6</f>
        <v>5796.916666666667</v>
      </c>
      <c r="M6" s="70">
        <f>L6/(L6+K6)*100</f>
        <v>20.006902601417909</v>
      </c>
      <c r="N6" s="71"/>
      <c r="O6" s="66"/>
    </row>
    <row r="7" spans="1:16" x14ac:dyDescent="0.2">
      <c r="A7" s="318"/>
      <c r="B7" s="68">
        <v>2020</v>
      </c>
      <c r="C7" s="69">
        <v>350.08333333333331</v>
      </c>
      <c r="D7" s="69">
        <v>47.916666666666664</v>
      </c>
      <c r="E7" s="69">
        <v>16438.083333333332</v>
      </c>
      <c r="F7" s="69">
        <v>5533.25</v>
      </c>
      <c r="G7" s="69">
        <v>845.83333333333337</v>
      </c>
      <c r="H7" s="69">
        <v>25.916666666666668</v>
      </c>
      <c r="I7" s="69">
        <v>4461</v>
      </c>
      <c r="J7" s="69">
        <v>101.33333333333333</v>
      </c>
      <c r="K7" s="69">
        <f>C7+E7+G7+I7</f>
        <v>22094.999999999996</v>
      </c>
      <c r="L7" s="69">
        <f>J7+H7+F7+D7</f>
        <v>5708.416666666667</v>
      </c>
      <c r="M7" s="70">
        <f>L7/(L7+K7)*100</f>
        <v>20.531349564352105</v>
      </c>
      <c r="N7" s="71"/>
      <c r="O7" s="66"/>
    </row>
    <row r="8" spans="1:16" ht="12" customHeight="1" x14ac:dyDescent="0.2">
      <c r="A8" s="318"/>
      <c r="B8" s="72">
        <v>2021</v>
      </c>
      <c r="C8" s="73">
        <v>356.25</v>
      </c>
      <c r="D8" s="73">
        <v>47.25</v>
      </c>
      <c r="E8" s="73">
        <v>16299.583333333334</v>
      </c>
      <c r="F8" s="73">
        <v>5515.25</v>
      </c>
      <c r="G8" s="73">
        <v>805.75</v>
      </c>
      <c r="H8" s="73">
        <v>27.083333333333332</v>
      </c>
      <c r="I8" s="73">
        <v>4573.333333333333</v>
      </c>
      <c r="J8" s="73">
        <v>100.33333333333333</v>
      </c>
      <c r="K8" s="73">
        <f>C8+E8+G8+I8</f>
        <v>22034.916666666668</v>
      </c>
      <c r="L8" s="73">
        <f>J8+H8+F8+D8</f>
        <v>5689.916666666667</v>
      </c>
      <c r="M8" s="73">
        <f>L8/(L8+K8)*100</f>
        <v>20.52281648822656</v>
      </c>
      <c r="N8" s="71"/>
      <c r="O8" s="29">
        <f>K8-K7</f>
        <v>-60.083333333328483</v>
      </c>
      <c r="P8" s="74">
        <f>L8-L7</f>
        <v>-18.5</v>
      </c>
    </row>
    <row r="9" spans="1:16" ht="11.25" customHeight="1" x14ac:dyDescent="0.25">
      <c r="A9" s="318" t="s">
        <v>411</v>
      </c>
      <c r="B9" s="68">
        <f>B4</f>
        <v>2017</v>
      </c>
      <c r="C9" s="239" t="s">
        <v>988</v>
      </c>
      <c r="D9" s="239" t="s">
        <v>988</v>
      </c>
      <c r="E9" s="239" t="s">
        <v>988</v>
      </c>
      <c r="F9" s="239" t="s">
        <v>988</v>
      </c>
      <c r="G9" s="239" t="s">
        <v>988</v>
      </c>
      <c r="H9" s="239" t="s">
        <v>988</v>
      </c>
      <c r="I9" s="239" t="s">
        <v>988</v>
      </c>
      <c r="J9" s="239" t="s">
        <v>988</v>
      </c>
      <c r="K9" s="239" t="s">
        <v>988</v>
      </c>
      <c r="L9" s="239" t="s">
        <v>988</v>
      </c>
      <c r="M9" s="239" t="s">
        <v>988</v>
      </c>
    </row>
    <row r="10" spans="1:16" x14ac:dyDescent="0.2">
      <c r="A10" s="318"/>
      <c r="B10" s="68">
        <f t="shared" ref="B10:B13" si="0">B5</f>
        <v>2018</v>
      </c>
      <c r="C10" s="75">
        <f t="shared" ref="C10:M10" si="1">((C5-C4)/C4)</f>
        <v>1.6850974196945701E-2</v>
      </c>
      <c r="D10" s="75">
        <f t="shared" si="1"/>
        <v>2.1428571428571429E-2</v>
      </c>
      <c r="E10" s="75">
        <f t="shared" si="1"/>
        <v>2.9286220068017108E-2</v>
      </c>
      <c r="F10" s="75">
        <f t="shared" si="1"/>
        <v>9.6914285714285713E-3</v>
      </c>
      <c r="G10" s="75">
        <f t="shared" si="1"/>
        <v>-3.7291552134872598E-2</v>
      </c>
      <c r="H10" s="75">
        <f t="shared" si="1"/>
        <v>-2.5157232704402559E-2</v>
      </c>
      <c r="I10" s="75">
        <f t="shared" si="1"/>
        <v>4.7576718721590333E-2</v>
      </c>
      <c r="J10" s="75">
        <f t="shared" si="1"/>
        <v>4.7445255474452663E-2</v>
      </c>
      <c r="K10" s="75">
        <f t="shared" si="1"/>
        <v>2.9782926469977166E-2</v>
      </c>
      <c r="L10" s="75">
        <f t="shared" si="1"/>
        <v>1.0236837823044773E-2</v>
      </c>
      <c r="M10" s="75">
        <f t="shared" si="1"/>
        <v>-1.5178726767431814E-2</v>
      </c>
      <c r="O10" s="73"/>
    </row>
    <row r="11" spans="1:16" x14ac:dyDescent="0.2">
      <c r="A11" s="318"/>
      <c r="B11" s="68">
        <f t="shared" si="0"/>
        <v>2019</v>
      </c>
      <c r="C11" s="75">
        <f t="shared" ref="C11:M11" si="2">((C6-C5)/C5)</f>
        <v>6.4215432418436108E-2</v>
      </c>
      <c r="D11" s="75">
        <f t="shared" si="2"/>
        <v>2.4475524475524577E-2</v>
      </c>
      <c r="E11" s="75">
        <f t="shared" si="2"/>
        <v>1.5318951024896927E-2</v>
      </c>
      <c r="F11" s="75">
        <f t="shared" si="2"/>
        <v>1.8049833235236467E-2</v>
      </c>
      <c r="G11" s="75">
        <f t="shared" si="2"/>
        <v>-9.0415913200724181E-3</v>
      </c>
      <c r="H11" s="75">
        <f t="shared" si="2"/>
        <v>1.2903225806451705E-2</v>
      </c>
      <c r="I11" s="75">
        <f t="shared" si="2"/>
        <v>4.2098970185520744E-2</v>
      </c>
      <c r="J11" s="75">
        <f t="shared" si="2"/>
        <v>5.0522648083623639E-2</v>
      </c>
      <c r="K11" s="75">
        <f t="shared" si="2"/>
        <v>2.0166230184056333E-2</v>
      </c>
      <c r="L11" s="75">
        <f t="shared" si="2"/>
        <v>1.8626173287841736E-2</v>
      </c>
      <c r="M11" s="75">
        <f t="shared" si="2"/>
        <v>-1.207586740800379E-3</v>
      </c>
    </row>
    <row r="12" spans="1:16" x14ac:dyDescent="0.2">
      <c r="A12" s="318"/>
      <c r="B12" s="68">
        <f t="shared" si="0"/>
        <v>2020</v>
      </c>
      <c r="C12" s="75">
        <f t="shared" ref="C12:M12" si="3">((C7-C6)/C6)</f>
        <v>2.2141119221411137E-2</v>
      </c>
      <c r="D12" s="75">
        <f>((D7-D6)/D6)</f>
        <v>-1.8771331058020573E-2</v>
      </c>
      <c r="E12" s="75">
        <f t="shared" si="3"/>
        <v>-5.876711217570979E-2</v>
      </c>
      <c r="F12" s="75">
        <f t="shared" si="3"/>
        <v>-1.5684065404628186E-2</v>
      </c>
      <c r="G12" s="75">
        <f t="shared" si="3"/>
        <v>-2.5163273146369486E-2</v>
      </c>
      <c r="H12" s="75">
        <f t="shared" si="3"/>
        <v>-9.5541401273885346E-3</v>
      </c>
      <c r="I12" s="75">
        <f t="shared" si="3"/>
        <v>-9.3454484889982127E-3</v>
      </c>
      <c r="J12" s="75">
        <f t="shared" si="3"/>
        <v>8.2918739635157081E-3</v>
      </c>
      <c r="K12" s="75">
        <f t="shared" si="3"/>
        <v>-4.6711633325183931E-2</v>
      </c>
      <c r="L12" s="75">
        <f t="shared" si="3"/>
        <v>-1.5266736627229991E-2</v>
      </c>
      <c r="M12" s="75">
        <f t="shared" si="3"/>
        <v>2.6213301148226092E-2</v>
      </c>
    </row>
    <row r="13" spans="1:16" x14ac:dyDescent="0.2">
      <c r="A13" s="318"/>
      <c r="B13" s="72">
        <f t="shared" si="0"/>
        <v>2021</v>
      </c>
      <c r="C13" s="76">
        <f t="shared" ref="C13:M13" si="4">((C8-C7)/C7)</f>
        <v>1.7614853606284273E-2</v>
      </c>
      <c r="D13" s="76">
        <f t="shared" si="4"/>
        <v>-1.3913043478260822E-2</v>
      </c>
      <c r="E13" s="76">
        <f t="shared" si="4"/>
        <v>-8.4255565075002578E-3</v>
      </c>
      <c r="F13" s="76">
        <f t="shared" si="4"/>
        <v>-3.2530610400759046E-3</v>
      </c>
      <c r="G13" s="76">
        <f t="shared" si="4"/>
        <v>-4.7389162561576395E-2</v>
      </c>
      <c r="H13" s="76">
        <f t="shared" si="4"/>
        <v>4.5016077170417911E-2</v>
      </c>
      <c r="I13" s="76">
        <f t="shared" si="4"/>
        <v>2.5181200029888596E-2</v>
      </c>
      <c r="J13" s="76">
        <f t="shared" si="4"/>
        <v>-9.8684210526315801E-3</v>
      </c>
      <c r="K13" s="76">
        <f t="shared" si="4"/>
        <v>-2.7193180960999545E-3</v>
      </c>
      <c r="L13" s="76">
        <f t="shared" si="4"/>
        <v>-3.2408286010423204E-3</v>
      </c>
      <c r="M13" s="76">
        <f t="shared" si="4"/>
        <v>-4.1561204239396783E-4</v>
      </c>
    </row>
    <row r="14" spans="1:16" ht="25.5" customHeight="1" x14ac:dyDescent="0.2">
      <c r="A14" s="306" t="s">
        <v>1003</v>
      </c>
      <c r="B14" s="306"/>
      <c r="C14" s="306"/>
      <c r="D14" s="306"/>
      <c r="E14" s="306"/>
      <c r="F14" s="306"/>
      <c r="G14" s="306"/>
      <c r="H14" s="306"/>
      <c r="I14" s="306"/>
      <c r="J14" s="306"/>
      <c r="K14" s="306"/>
      <c r="L14" s="306"/>
      <c r="M14" s="306"/>
    </row>
    <row r="15" spans="1:16" x14ac:dyDescent="0.2">
      <c r="K15" s="77"/>
    </row>
    <row r="16" spans="1:16" x14ac:dyDescent="0.2">
      <c r="E16" s="74"/>
      <c r="F16" s="43"/>
      <c r="H16" s="43"/>
      <c r="J16" s="43"/>
      <c r="L16" s="43"/>
    </row>
    <row r="17" spans="1:1" hidden="1" x14ac:dyDescent="0.2"/>
    <row r="18" spans="1:1" hidden="1" x14ac:dyDescent="0.2">
      <c r="A18" s="201" t="s">
        <v>412</v>
      </c>
    </row>
    <row r="19" spans="1:1" hidden="1" x14ac:dyDescent="0.2"/>
  </sheetData>
  <mergeCells count="10">
    <mergeCell ref="A4:A8"/>
    <mergeCell ref="A9:A13"/>
    <mergeCell ref="A14:M14"/>
    <mergeCell ref="A1:M1"/>
    <mergeCell ref="A2:B3"/>
    <mergeCell ref="C2:D2"/>
    <mergeCell ref="E2:F2"/>
    <mergeCell ref="G2:H2"/>
    <mergeCell ref="I2:J2"/>
    <mergeCell ref="K2:M2"/>
  </mergeCells>
  <hyperlinks>
    <hyperlink ref="A18" r:id="rId1" xr:uid="{BA4CE67B-D855-4547-A062-34ED164A0F2C}"/>
  </hyperlinks>
  <pageMargins left="0.74791666666666701" right="0.74791666666666701" top="0.98402777777777795" bottom="0.98402777777777795" header="0.51180555555555496" footer="0.51180555555555496"/>
  <pageSetup paperSize="9" orientation="landscape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EB3EE-8A4F-48C4-AAE7-B901F259BA1E}">
  <sheetPr>
    <tabColor rgb="FF92D050"/>
  </sheetPr>
  <dimension ref="A1:M29"/>
  <sheetViews>
    <sheetView zoomScale="115" zoomScaleNormal="115" workbookViewId="0"/>
  </sheetViews>
  <sheetFormatPr baseColWidth="10" defaultColWidth="11.42578125" defaultRowHeight="12.75" x14ac:dyDescent="0.2"/>
  <sheetData>
    <row r="1" spans="1:4" x14ac:dyDescent="0.2">
      <c r="B1" t="s">
        <v>934</v>
      </c>
      <c r="C1" t="s">
        <v>477</v>
      </c>
      <c r="D1" t="s">
        <v>935</v>
      </c>
    </row>
    <row r="2" spans="1:4" x14ac:dyDescent="0.2">
      <c r="A2">
        <v>2008</v>
      </c>
      <c r="B2" s="232">
        <v>2.170302230814197</v>
      </c>
      <c r="C2" s="232">
        <v>1.3073371741956765</v>
      </c>
      <c r="D2" s="232">
        <v>1.5147238267702434</v>
      </c>
    </row>
    <row r="3" spans="1:4" x14ac:dyDescent="0.2">
      <c r="A3">
        <v>2009</v>
      </c>
      <c r="B3" s="232">
        <v>2.1509560772948317</v>
      </c>
      <c r="C3" s="232">
        <v>1.6742611110375683</v>
      </c>
      <c r="D3" s="232">
        <v>1.6878568816667263</v>
      </c>
    </row>
    <row r="4" spans="1:4" x14ac:dyDescent="0.2">
      <c r="A4">
        <v>2010</v>
      </c>
      <c r="B4" s="232">
        <v>2.3002781001642876</v>
      </c>
      <c r="C4" s="232">
        <v>1.0375523836030547</v>
      </c>
      <c r="D4" s="232">
        <v>1.8577433761777189</v>
      </c>
    </row>
    <row r="5" spans="1:4" x14ac:dyDescent="0.2">
      <c r="A5">
        <v>2011</v>
      </c>
      <c r="B5" s="232">
        <v>2.453584870978561</v>
      </c>
      <c r="C5" s="232">
        <v>1.2252705214583766</v>
      </c>
      <c r="D5" s="232">
        <v>1.9060220796060394</v>
      </c>
    </row>
    <row r="6" spans="1:4" x14ac:dyDescent="0.2">
      <c r="A6">
        <v>2012</v>
      </c>
      <c r="B6" s="232">
        <v>2.8208525369591797</v>
      </c>
      <c r="C6" s="232">
        <v>0.71301089501590253</v>
      </c>
      <c r="D6" s="232">
        <v>1.9916223313216341</v>
      </c>
    </row>
    <row r="7" spans="1:4" x14ac:dyDescent="0.2">
      <c r="A7">
        <v>2013</v>
      </c>
      <c r="B7" s="232">
        <v>2.366424238117129</v>
      </c>
      <c r="C7" s="232">
        <v>0.79425614598428718</v>
      </c>
      <c r="D7" s="232">
        <v>2.1935652624575774</v>
      </c>
    </row>
    <row r="8" spans="1:4" x14ac:dyDescent="0.2">
      <c r="A8">
        <v>2014</v>
      </c>
      <c r="B8" s="232">
        <v>4.2450598412196303</v>
      </c>
      <c r="C8" s="232">
        <v>0.75924752112460436</v>
      </c>
      <c r="D8" s="232">
        <v>2.1189103665662983</v>
      </c>
    </row>
    <row r="9" spans="1:4" x14ac:dyDescent="0.2">
      <c r="A9">
        <v>2015</v>
      </c>
      <c r="B9" s="232">
        <v>4.8956411970004519</v>
      </c>
      <c r="C9" s="232">
        <v>0.97044067198003137</v>
      </c>
      <c r="D9" s="232">
        <v>2.046987545203089</v>
      </c>
    </row>
    <row r="10" spans="1:4" x14ac:dyDescent="0.2">
      <c r="A10">
        <v>2016</v>
      </c>
      <c r="B10" s="232">
        <v>2.0865319339473749</v>
      </c>
      <c r="C10" s="232">
        <v>0.57399754091018029</v>
      </c>
      <c r="D10" s="232">
        <v>1.8714911061833872</v>
      </c>
    </row>
    <row r="11" spans="1:4" x14ac:dyDescent="0.2">
      <c r="A11">
        <v>2017</v>
      </c>
      <c r="B11" s="232">
        <v>3.8367029409288587</v>
      </c>
      <c r="C11" s="232">
        <v>0.88536892767110043</v>
      </c>
      <c r="D11" s="232">
        <v>1.6673532340534374</v>
      </c>
    </row>
    <row r="12" spans="1:4" x14ac:dyDescent="0.2">
      <c r="A12">
        <v>2018</v>
      </c>
      <c r="B12" s="232">
        <v>2.5095685810779966</v>
      </c>
      <c r="C12" s="232">
        <v>0.7784977267733697</v>
      </c>
      <c r="D12" s="232">
        <v>1.5689406525514673</v>
      </c>
    </row>
    <row r="13" spans="1:4" x14ac:dyDescent="0.2">
      <c r="A13">
        <v>2019</v>
      </c>
      <c r="B13" s="232">
        <v>3.3052981432816404</v>
      </c>
      <c r="C13" s="232">
        <v>0.77637939601654493</v>
      </c>
      <c r="D13" s="232">
        <v>1.5305282644188107</v>
      </c>
    </row>
    <row r="14" spans="1:4" x14ac:dyDescent="0.2">
      <c r="A14">
        <v>2020</v>
      </c>
      <c r="B14" s="232">
        <v>3.838357477115379</v>
      </c>
      <c r="C14" s="232">
        <v>0.64805722124015264</v>
      </c>
      <c r="D14" s="232">
        <v>1.3376998415300909</v>
      </c>
    </row>
    <row r="15" spans="1:4" x14ac:dyDescent="0.2">
      <c r="A15">
        <v>2021</v>
      </c>
      <c r="B15" s="232">
        <v>2.5743729570010219</v>
      </c>
      <c r="C15" s="232">
        <v>0.69505393812644078</v>
      </c>
      <c r="D15" s="232">
        <v>2.1895434355485381</v>
      </c>
    </row>
    <row r="26" spans="6:13" x14ac:dyDescent="0.2">
      <c r="F26" s="321" t="s">
        <v>1004</v>
      </c>
      <c r="G26" s="321"/>
      <c r="H26" s="321"/>
      <c r="I26" s="321"/>
      <c r="J26" s="321"/>
      <c r="K26" s="321"/>
      <c r="L26" s="321"/>
      <c r="M26" s="321"/>
    </row>
    <row r="27" spans="6:13" x14ac:dyDescent="0.2">
      <c r="F27" s="321"/>
      <c r="G27" s="321"/>
      <c r="H27" s="321"/>
      <c r="I27" s="321"/>
      <c r="J27" s="321"/>
      <c r="K27" s="321"/>
      <c r="L27" s="321"/>
      <c r="M27" s="321"/>
    </row>
    <row r="28" spans="6:13" x14ac:dyDescent="0.2">
      <c r="F28" s="321"/>
      <c r="G28" s="321"/>
      <c r="H28" s="321"/>
      <c r="I28" s="321"/>
      <c r="J28" s="321"/>
      <c r="K28" s="321"/>
      <c r="L28" s="321"/>
      <c r="M28" s="321"/>
    </row>
    <row r="29" spans="6:13" x14ac:dyDescent="0.2">
      <c r="F29" s="321"/>
      <c r="G29" s="321"/>
      <c r="H29" s="321"/>
      <c r="I29" s="321"/>
      <c r="J29" s="321"/>
      <c r="K29" s="321"/>
      <c r="L29" s="321"/>
      <c r="M29" s="321"/>
    </row>
  </sheetData>
  <mergeCells count="1">
    <mergeCell ref="F26:M2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E407CBB4821F4408699952FCC228664" ma:contentTypeVersion="2" ma:contentTypeDescription="Crear nuevo documento." ma:contentTypeScope="" ma:versionID="e7451fe33eeaac8cd336c072d0957159">
  <xsd:schema xmlns:xsd="http://www.w3.org/2001/XMLSchema" xmlns:xs="http://www.w3.org/2001/XMLSchema" xmlns:p="http://schemas.microsoft.com/office/2006/metadata/properties" xmlns:ns2="3caf0a5b-c3e9-46b5-aafd-b5bfb0db621f" targetNamespace="http://schemas.microsoft.com/office/2006/metadata/properties" ma:root="true" ma:fieldsID="406408b96be335794f2c7d15579560dc" ns2:_="">
    <xsd:import namespace="3caf0a5b-c3e9-46b5-aafd-b5bfb0db62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af0a5b-c3e9-46b5-aafd-b5bfb0db62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A5EBD08-6533-44EA-8318-E96BE7DA14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CF3802F-8997-4740-A465-3D33F2F6F4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af0a5b-c3e9-46b5-aafd-b5bfb0db62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DBBF1A4-7DA4-4BFE-872D-D9F199C0B8DB}">
  <ds:schemaRefs>
    <ds:schemaRef ds:uri="http://purl.org/dc/terms/"/>
    <ds:schemaRef ds:uri="3caf0a5b-c3e9-46b5-aafd-b5bfb0db621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29</vt:i4>
      </vt:variant>
    </vt:vector>
  </HeadingPairs>
  <TitlesOfParts>
    <vt:vector size="29" baseType="lpstr">
      <vt:lpstr>Índex de quadres i gràfics</vt:lpstr>
      <vt:lpstr>G1</vt:lpstr>
      <vt:lpstr>No incluir</vt:lpstr>
      <vt:lpstr>G2</vt:lpstr>
      <vt:lpstr>Q1</vt:lpstr>
      <vt:lpstr>G3</vt:lpstr>
      <vt:lpstr>Q2</vt:lpstr>
      <vt:lpstr>Q3</vt:lpstr>
      <vt:lpstr>G4</vt:lpstr>
      <vt:lpstr>Q4</vt:lpstr>
      <vt:lpstr>Q5</vt:lpstr>
      <vt:lpstr>Q6</vt:lpstr>
      <vt:lpstr>Q7</vt:lpstr>
      <vt:lpstr>Q8</vt:lpstr>
      <vt:lpstr>G5</vt:lpstr>
      <vt:lpstr>QA1</vt:lpstr>
      <vt:lpstr>QA2</vt:lpstr>
      <vt:lpstr>QA3 -</vt:lpstr>
      <vt:lpstr>GA1-GA4</vt:lpstr>
      <vt:lpstr>QA4</vt:lpstr>
      <vt:lpstr>QA5 </vt:lpstr>
      <vt:lpstr>ocupados industria no incluir</vt:lpstr>
      <vt:lpstr>QA6</vt:lpstr>
      <vt:lpstr>QA7</vt:lpstr>
      <vt:lpstr>QA8</vt:lpstr>
      <vt:lpstr>Tabla dinámica</vt:lpstr>
      <vt:lpstr>Datos mina</vt:lpstr>
      <vt:lpstr>Hoja1</vt:lpstr>
      <vt:lpstr>Hoja2</vt:lpstr>
    </vt:vector>
  </TitlesOfParts>
  <Company>Ajuntament de Palma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mbonnail</dc:creator>
  <dc:description/>
  <cp:lastModifiedBy>Anna Grau Casajust</cp:lastModifiedBy>
  <cp:revision>2</cp:revision>
  <cp:lastPrinted>2020-06-01T11:40:32Z</cp:lastPrinted>
  <dcterms:created xsi:type="dcterms:W3CDTF">2018-07-10T11:11:28Z</dcterms:created>
  <dcterms:modified xsi:type="dcterms:W3CDTF">2022-10-03T10:38:29Z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0x0101008E407CBB4821F4408699952FCC228664</vt:lpwstr>
  </property>
</Properties>
</file>