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drawings/drawing10.xml" ContentType="application/vnd.openxmlformats-officedocument.drawing+xml"/>
  <Override PartName="/xl/charts/chart17.xml" ContentType="application/vnd.openxmlformats-officedocument.drawingml.chart+xml"/>
  <Override PartName="/xl/drawings/drawing11.xml" ContentType="application/vnd.openxmlformats-officedocument.drawing+xml"/>
  <Override PartName="/xl/comments1.xml" ContentType="application/vnd.openxmlformats-officedocument.spreadsheetml.comments+xml"/>
  <Override PartName="/xl/charts/chart18.xml" ContentType="application/vnd.openxmlformats-officedocument.drawingml.chart+xml"/>
  <Override PartName="/xl/drawings/drawing12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3.xml" ContentType="application/vnd.openxmlformats-officedocument.drawing+xml"/>
  <Override PartName="/xl/charts/chart21.xml" ContentType="application/vnd.openxmlformats-officedocument.drawingml.chart+xml"/>
  <Override PartName="/xl/drawings/drawing14.xml" ContentType="application/vnd.openxmlformats-officedocument.drawing+xml"/>
  <Override PartName="/xl/charts/chart22.xml" ContentType="application/vnd.openxmlformats-officedocument.drawingml.chart+xml"/>
  <Override PartName="/xl/drawings/drawing15.xml" ContentType="application/vnd.openxmlformats-officedocument.drawing+xml"/>
  <Override PartName="/xl/charts/chart23.xml" ContentType="application/vnd.openxmlformats-officedocument.drawingml.chart+xml"/>
  <Override PartName="/xl/drawings/drawing16.xml" ContentType="application/vnd.openxmlformats-officedocument.drawing+xml"/>
  <Override PartName="/xl/charts/chart2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3er mandat CES\12. CT MEMÒRIA\Memòria del CES\4. Memòria 2020\Material per penjar a la web\"/>
    </mc:Choice>
  </mc:AlternateContent>
  <xr:revisionPtr revIDLastSave="0" documentId="13_ncr:1_{5085944F-1AFB-4D0A-8DAF-E04A5EC0C3B7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Índex de taules i gràfics" sheetId="1" r:id="rId1"/>
    <sheet name="G1" sheetId="2" r:id="rId2"/>
    <sheet name="G2" sheetId="3" r:id="rId3"/>
    <sheet name="G3" sheetId="4" r:id="rId4"/>
    <sheet name="G4" sheetId="5" r:id="rId5"/>
    <sheet name="G5" sheetId="6" r:id="rId6"/>
    <sheet name="G6" sheetId="7" r:id="rId7"/>
    <sheet name="G7" sheetId="8" r:id="rId8"/>
    <sheet name="G8" sheetId="9" r:id="rId9"/>
    <sheet name="G9" sheetId="10" r:id="rId10"/>
    <sheet name="Q1" sheetId="11" r:id="rId11"/>
    <sheet name="G10" sheetId="12" r:id="rId12"/>
    <sheet name="Q2" sheetId="13" r:id="rId13"/>
    <sheet name="G11" sheetId="14" r:id="rId14"/>
    <sheet name="G12" sheetId="15" r:id="rId15"/>
    <sheet name="Q3 G13" sheetId="16" r:id="rId16"/>
    <sheet name="Q4" sheetId="17" r:id="rId17"/>
    <sheet name="QA1-GA1" sheetId="18" r:id="rId18"/>
    <sheet name="QA2-GA2" sheetId="19" r:id="rId19"/>
  </sheets>
  <externalReferences>
    <externalReference r:id="rId20"/>
    <externalReference r:id="rId21"/>
    <externalReference r:id="rId22"/>
    <externalReference r:id="rId23"/>
  </externalReferenc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8" i="18" l="1"/>
  <c r="B38" i="18"/>
  <c r="O14" i="16"/>
  <c r="N14" i="16"/>
  <c r="I14" i="16"/>
  <c r="H14" i="16"/>
  <c r="J14" i="16" s="1"/>
  <c r="M13" i="16"/>
  <c r="K13" i="16"/>
  <c r="J13" i="16"/>
  <c r="G13" i="16"/>
  <c r="M12" i="16"/>
  <c r="K12" i="16"/>
  <c r="J12" i="16"/>
  <c r="G12" i="16"/>
  <c r="M11" i="16"/>
  <c r="K11" i="16"/>
  <c r="J11" i="16"/>
  <c r="G11" i="16"/>
  <c r="M10" i="16"/>
  <c r="K10" i="16"/>
  <c r="J10" i="16"/>
  <c r="G10" i="16"/>
  <c r="M9" i="16"/>
  <c r="K9" i="16"/>
  <c r="J9" i="16"/>
  <c r="G9" i="16"/>
  <c r="M8" i="16"/>
  <c r="K8" i="16"/>
  <c r="J8" i="16"/>
  <c r="G8" i="16"/>
  <c r="M7" i="16"/>
  <c r="K7" i="16"/>
  <c r="J7" i="16"/>
  <c r="G7" i="16"/>
  <c r="M6" i="16"/>
  <c r="K6" i="16"/>
  <c r="J6" i="16"/>
  <c r="G6" i="16"/>
  <c r="M5" i="16"/>
  <c r="K5" i="16"/>
  <c r="J5" i="16"/>
  <c r="G5" i="16"/>
  <c r="M4" i="16"/>
  <c r="K4" i="16"/>
  <c r="J4" i="16"/>
  <c r="G4" i="16"/>
  <c r="M3" i="16"/>
  <c r="K3" i="16"/>
  <c r="J3" i="16"/>
  <c r="G3" i="16"/>
  <c r="M2" i="16"/>
  <c r="K2" i="16"/>
  <c r="J2" i="16"/>
  <c r="G2" i="16"/>
  <c r="D11" i="15"/>
  <c r="D10" i="15"/>
  <c r="D9" i="15"/>
  <c r="D8" i="15"/>
  <c r="D7" i="15"/>
  <c r="D6" i="15"/>
  <c r="D5" i="15"/>
  <c r="D4" i="15"/>
  <c r="D3" i="15"/>
  <c r="D2" i="15"/>
  <c r="E11" i="12"/>
  <c r="D11" i="12"/>
  <c r="C11" i="12"/>
  <c r="B11" i="12"/>
  <c r="G11" i="12" s="1"/>
  <c r="K10" i="12"/>
  <c r="J10" i="12"/>
  <c r="G9" i="12"/>
  <c r="E9" i="12"/>
  <c r="D9" i="12"/>
  <c r="E8" i="12"/>
  <c r="D8" i="12"/>
  <c r="E7" i="12"/>
  <c r="D7" i="12"/>
  <c r="E6" i="12"/>
  <c r="D6" i="12"/>
  <c r="E5" i="12"/>
  <c r="D5" i="12"/>
  <c r="E4" i="12"/>
  <c r="D4" i="12"/>
  <c r="E3" i="12"/>
  <c r="D3" i="12"/>
  <c r="F16" i="11"/>
  <c r="E16" i="11"/>
  <c r="D16" i="11"/>
  <c r="C16" i="11"/>
  <c r="E9" i="8"/>
  <c r="D9" i="8"/>
  <c r="C9" i="8"/>
  <c r="B9" i="8"/>
  <c r="F51" i="6"/>
  <c r="E51" i="6"/>
  <c r="D51" i="6"/>
  <c r="C51" i="6"/>
  <c r="J50" i="6"/>
  <c r="I50" i="6"/>
  <c r="H50" i="6"/>
  <c r="G50" i="6"/>
  <c r="J49" i="6"/>
  <c r="I49" i="6"/>
  <c r="H49" i="6"/>
  <c r="G49" i="6"/>
  <c r="J48" i="6"/>
  <c r="I48" i="6"/>
  <c r="H48" i="6"/>
  <c r="G48" i="6"/>
  <c r="J47" i="6"/>
  <c r="I47" i="6"/>
  <c r="H47" i="6"/>
  <c r="G47" i="6"/>
  <c r="J46" i="6"/>
  <c r="I46" i="6"/>
  <c r="H46" i="6"/>
  <c r="G46" i="6"/>
  <c r="J45" i="6"/>
  <c r="I45" i="6"/>
  <c r="H45" i="6"/>
  <c r="G45" i="6"/>
  <c r="J44" i="6"/>
  <c r="I44" i="6"/>
  <c r="H44" i="6"/>
  <c r="G44" i="6"/>
  <c r="J43" i="6"/>
  <c r="I43" i="6"/>
  <c r="H43" i="6"/>
  <c r="G43" i="6"/>
  <c r="J42" i="6"/>
  <c r="I42" i="6"/>
  <c r="H42" i="6"/>
  <c r="G42" i="6"/>
  <c r="J41" i="6"/>
  <c r="I41" i="6"/>
  <c r="H41" i="6"/>
  <c r="G41" i="6"/>
  <c r="J40" i="6"/>
  <c r="I40" i="6"/>
  <c r="H40" i="6"/>
  <c r="G40" i="6"/>
  <c r="J39" i="6"/>
  <c r="I39" i="6"/>
  <c r="H39" i="6"/>
  <c r="G39" i="6"/>
  <c r="F33" i="6"/>
  <c r="E33" i="6"/>
  <c r="D33" i="6"/>
  <c r="I33" i="6" s="1"/>
  <c r="C33" i="6"/>
  <c r="J32" i="6"/>
  <c r="I32" i="6"/>
  <c r="H32" i="6"/>
  <c r="G32" i="6"/>
  <c r="J31" i="6"/>
  <c r="I31" i="6"/>
  <c r="H31" i="6"/>
  <c r="G31" i="6"/>
  <c r="J30" i="6"/>
  <c r="I30" i="6"/>
  <c r="H30" i="6"/>
  <c r="G30" i="6"/>
  <c r="J29" i="6"/>
  <c r="I29" i="6"/>
  <c r="H29" i="6"/>
  <c r="G29" i="6"/>
  <c r="J28" i="6"/>
  <c r="I28" i="6"/>
  <c r="H28" i="6"/>
  <c r="G28" i="6"/>
  <c r="J27" i="6"/>
  <c r="I27" i="6"/>
  <c r="H27" i="6"/>
  <c r="G27" i="6"/>
  <c r="J26" i="6"/>
  <c r="I26" i="6"/>
  <c r="H26" i="6"/>
  <c r="G26" i="6"/>
  <c r="J25" i="6"/>
  <c r="I25" i="6"/>
  <c r="H25" i="6"/>
  <c r="G25" i="6"/>
  <c r="J24" i="6"/>
  <c r="I24" i="6"/>
  <c r="H24" i="6"/>
  <c r="G24" i="6"/>
  <c r="J23" i="6"/>
  <c r="I23" i="6"/>
  <c r="H23" i="6"/>
  <c r="G23" i="6"/>
  <c r="J22" i="6"/>
  <c r="I22" i="6"/>
  <c r="H22" i="6"/>
  <c r="G22" i="6"/>
  <c r="J21" i="6"/>
  <c r="I21" i="6"/>
  <c r="H21" i="6"/>
  <c r="G21" i="6"/>
  <c r="F15" i="6"/>
  <c r="E15" i="6"/>
  <c r="D15" i="6"/>
  <c r="I15" i="6" s="1"/>
  <c r="C15" i="6"/>
  <c r="J14" i="6"/>
  <c r="I14" i="6"/>
  <c r="H14" i="6"/>
  <c r="G14" i="6"/>
  <c r="J13" i="6"/>
  <c r="I13" i="6"/>
  <c r="H13" i="6"/>
  <c r="G13" i="6"/>
  <c r="J12" i="6"/>
  <c r="I12" i="6"/>
  <c r="H12" i="6"/>
  <c r="G12" i="6"/>
  <c r="J11" i="6"/>
  <c r="I11" i="6"/>
  <c r="H11" i="6"/>
  <c r="G11" i="6"/>
  <c r="J10" i="6"/>
  <c r="I10" i="6"/>
  <c r="H10" i="6"/>
  <c r="G10" i="6"/>
  <c r="J9" i="6"/>
  <c r="I9" i="6"/>
  <c r="H9" i="6"/>
  <c r="G9" i="6"/>
  <c r="J8" i="6"/>
  <c r="I8" i="6"/>
  <c r="H8" i="6"/>
  <c r="G8" i="6"/>
  <c r="J7" i="6"/>
  <c r="I7" i="6"/>
  <c r="H7" i="6"/>
  <c r="G7" i="6"/>
  <c r="J6" i="6"/>
  <c r="I6" i="6"/>
  <c r="H6" i="6"/>
  <c r="G6" i="6"/>
  <c r="J5" i="6"/>
  <c r="I5" i="6"/>
  <c r="H5" i="6"/>
  <c r="G5" i="6"/>
  <c r="J4" i="6"/>
  <c r="I4" i="6"/>
  <c r="H4" i="6"/>
  <c r="G4" i="6"/>
  <c r="J3" i="6"/>
  <c r="I3" i="6"/>
  <c r="H3" i="6"/>
  <c r="G3" i="6"/>
  <c r="J15" i="6" l="1"/>
  <c r="J33" i="6"/>
  <c r="J51" i="6"/>
  <c r="I5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1" authorId="0" shapeId="0" xr:uid="{00000000-0006-0000-0B00-000001000000}">
      <text>
        <r>
          <rPr>
            <sz val="11"/>
            <color rgb="FF000000"/>
            <rFont val="Calibri"/>
            <family val="2"/>
          </rPr>
          <t xml:space="preserve">Usuario de Windows:
</t>
        </r>
        <r>
          <rPr>
            <sz val="9"/>
            <rFont val="Tahoma"/>
            <family val="2"/>
            <charset val="1"/>
          </rPr>
          <t xml:space="preserve">Matriculaciones de vehículos inscritos en las Illes Balears, por periodo, isla, tipo de vehículo y tipo de propulsión. IBESTAT
</t>
        </r>
      </text>
    </comment>
  </commentList>
</comments>
</file>

<file path=xl/sharedStrings.xml><?xml version="1.0" encoding="utf-8"?>
<sst xmlns="http://schemas.openxmlformats.org/spreadsheetml/2006/main" count="478" uniqueCount="234">
  <si>
    <t>Memòria sobre l'economia, el treball i la societat de les Illes Balears 2020</t>
  </si>
  <si>
    <t>Índex de quadres i gràfics. I.I.8. El sector del transport</t>
  </si>
  <si>
    <t xml:space="preserve">Gràfic I-8.1. </t>
  </si>
  <si>
    <t>Nombre total de passatgers i passatgeres per via aèria a les Balears per illes (2010-2020)</t>
  </si>
  <si>
    <t>Gràfic I-8.2.</t>
  </si>
  <si>
    <t>Nombre mensual de passatgers i passatgeres per via aèria a les Illes Balears (2019-2020)</t>
  </si>
  <si>
    <t>Gràfic I-8.3.a.</t>
  </si>
  <si>
    <t>Nombre mensual de passatgers i passatgeres per via aèria a les Balears per illes (2019-2020): arribades a Palma</t>
  </si>
  <si>
    <t xml:space="preserve">Gràfic I-8.3.b. </t>
  </si>
  <si>
    <t>Nombre mensual de passatgers i passatgeres per via aèria a les Balears per illes (2019-2020): arribades a Maó</t>
  </si>
  <si>
    <t xml:space="preserve">Gràfic I-8.3.c. </t>
  </si>
  <si>
    <t>Nombre mensual de passatgers i passatgeres per via aèria a les Balears per illes (2019-2020): arribades a Eivissa</t>
  </si>
  <si>
    <t>Gràfic I-8.4.a.</t>
  </si>
  <si>
    <t>Comparació de l’evolució dels vols nacionals a les Illes Balears (2019-2020)</t>
  </si>
  <si>
    <t>Gràfic I-8.4.b.</t>
  </si>
  <si>
    <t>Comparació de l’evolució dels vols internacionals a les Illes Balears (2019-2020)</t>
  </si>
  <si>
    <t xml:space="preserve">Gràfic I-8.5.a.1. </t>
  </si>
  <si>
    <t>Variació del 2020 respecte del 2019 de l’arribada de vols nacionals a Palma</t>
  </si>
  <si>
    <t xml:space="preserve">Gràfic I-8.5.a.2. </t>
  </si>
  <si>
    <t>Variació del 2020 respecte del 2019 de l’arribada de vols internacionals a Palma</t>
  </si>
  <si>
    <t xml:space="preserve">Gràfic I-8.5.b.1. </t>
  </si>
  <si>
    <t>Variació del 2020 respecte del 2019 de l’arribada de vols nacionals a Menorca</t>
  </si>
  <si>
    <t>Gràfic I-8.5.b.2.</t>
  </si>
  <si>
    <t>Variació del 2020 respecte del 2019 de l’arribada de vols internacionals a Menorca</t>
  </si>
  <si>
    <t>Gràfic I-8.5.c.1.</t>
  </si>
  <si>
    <t>Variació del 2020 respecte del 2019 de l’arribada de vols nacionals a Eivissa</t>
  </si>
  <si>
    <t>Gràfic I-8.5.c.2.</t>
  </si>
  <si>
    <t>Variació del 2020 respecte del 2019 de l’arribada de vols internacionals a Eivissa</t>
  </si>
  <si>
    <t>Gràfic I-8.6.</t>
  </si>
  <si>
    <t>Nombre total de passatgers per via marítima a les Balears per illes (2009-2019)</t>
  </si>
  <si>
    <t>Gràfic I-8.7.</t>
  </si>
  <si>
    <t xml:space="preserve">Total de passatgers i passatgeres de línies regulars i creuers (base i trànsit) </t>
  </si>
  <si>
    <t xml:space="preserve">Gràfic I-8.8. </t>
  </si>
  <si>
    <t>Mercaderies (en milers de tones) per tipus als ports de Palma, Alcúdia, Maó, Eivissa i la Savina (20010-20)</t>
  </si>
  <si>
    <t xml:space="preserve">Gràfic I-8.9. </t>
  </si>
  <si>
    <t>Evolució mensual de les arribades de mercaderies a les Illes Balears (2019-2020)</t>
  </si>
  <si>
    <t xml:space="preserve">Quadre I-8.1. </t>
  </si>
  <si>
    <t>Parc automobilístic de les Illes Balears (2010 i 2019)</t>
  </si>
  <si>
    <t>Gràfic I-8.10.</t>
  </si>
  <si>
    <t>Tipus de propulsió dels turismes matriculats a les Illes Balears (2020-2019)</t>
  </si>
  <si>
    <t>Quadre I-8.2.</t>
  </si>
  <si>
    <t>Intensitats mitjanes diàries (IMD), percentatge de pesants i volum total de vehicles a les Balears per illes (2011-2020)</t>
  </si>
  <si>
    <t xml:space="preserve">Gràfic I-8.11a. </t>
  </si>
  <si>
    <t>Intensitat mitjana inferior a 5.000 vehicles diaris estratificat per trams de carretera a Mallorca (2019-2020)</t>
  </si>
  <si>
    <t xml:space="preserve">Gràfic I-8.11b. </t>
  </si>
  <si>
    <t>Intensitat mitjana superior a 5.000 vehicles diaris estratificat per trams de carretera a Mallorca (2019-2020)</t>
  </si>
  <si>
    <t>Gràfic I-8.12.</t>
  </si>
  <si>
    <t>Nombre de persones usuàries de les principals rutes de la xarxa d'autobusos interurbans de la CMT (2018 i 2020)</t>
  </si>
  <si>
    <t>Quadre I-8.3.</t>
  </si>
  <si>
    <t>Gràfic I-8.13.</t>
  </si>
  <si>
    <t xml:space="preserve">Quadre I-8.4. </t>
  </si>
  <si>
    <t xml:space="preserve">Gràfic IA-8.1. </t>
  </si>
  <si>
    <t>Quadre IA-8.1.</t>
  </si>
  <si>
    <t>IMD, longitud de xarxa viària i percentatge de pesants per interval de trànsit a Mallorca (2019-2020)</t>
  </si>
  <si>
    <t xml:space="preserve">Quadre IA-8.2. </t>
  </si>
  <si>
    <t>IMD, longitud de la xarxa viària i percentatge de pesants per interval de trànsit a Menorca (2019-2020)</t>
  </si>
  <si>
    <t>Gràfic IA-8.2.</t>
  </si>
  <si>
    <t>IMD, longitud de xarxa viària i percentatge de pesants per interval de trànsit a Menorca i Eivissa (2019)</t>
  </si>
  <si>
    <t>Nombre total de passatgers per via aèria a les Balears per illes (2009-2019)</t>
  </si>
  <si>
    <t>Palma</t>
  </si>
  <si>
    <t>Menorca</t>
  </si>
  <si>
    <t>Eivissa</t>
  </si>
  <si>
    <t>Font: Estadística de Tráfico en los Aeropuertos Españoles, INE</t>
  </si>
  <si>
    <t>Nombre mensual de passatgers per via aèria a les Balears per illes (2019-2020)</t>
  </si>
  <si>
    <t>Total</t>
  </si>
  <si>
    <t>Variació interanual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</si>
  <si>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</si>
  <si>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</si>
  <si>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</si>
  <si>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</si>
  <si>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</si>
  <si>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</si>
  <si>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</si>
  <si>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</si>
  <si>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</si>
  <si>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</si>
  <si>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</si>
  <si>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</si>
  <si>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Font: Ibestat a partir de les dades d'Aeroports Espanyols i Navegació Aèria (AENA)</t>
  </si>
  <si>
    <t>Variació</t>
  </si>
  <si>
    <t>Pes relatiu</t>
  </si>
  <si>
    <t>Nacionals</t>
  </si>
  <si>
    <t>2019 Nacionals</t>
  </si>
  <si>
    <t>2019 Internacionals</t>
  </si>
  <si>
    <t>2020 Nacionals</t>
  </si>
  <si>
    <t>2020 Internacionals</t>
  </si>
  <si>
    <t>Internacionals</t>
  </si>
  <si>
    <t>Setembre</t>
  </si>
  <si>
    <t>Arribades</t>
  </si>
  <si>
    <t>Nombre total de passatgers per via marítima (2010-2020)</t>
  </si>
  <si>
    <t>Mallorca</t>
  </si>
  <si>
    <t>Formentera</t>
  </si>
  <si>
    <t>Font: Ibestat a partir de dades de l'Autoritat Portuària i Ports de les Illes Balears</t>
  </si>
  <si>
    <t>Total de passatgers linies regulars i creuers (base i trànsit)</t>
  </si>
  <si>
    <t>Linies regulars</t>
  </si>
  <si>
    <t>creuers (base i trànsit)</t>
  </si>
  <si>
    <t>La Savina</t>
  </si>
  <si>
    <t>Alcudia</t>
  </si>
  <si>
    <t>Mao</t>
  </si>
  <si>
    <t>Creuers al port de Palma</t>
  </si>
  <si>
    <t>passatgers</t>
  </si>
  <si>
    <t>bucs</t>
  </si>
  <si>
    <t>2019M01</t>
  </si>
  <si>
    <t>2020M01</t>
  </si>
  <si>
    <t>2019M02</t>
  </si>
  <si>
    <t>2020M02</t>
  </si>
  <si>
    <t>2019M03</t>
  </si>
  <si>
    <t>2020M03</t>
  </si>
  <si>
    <t>2019M04</t>
  </si>
  <si>
    <t>2020M04</t>
  </si>
  <si>
    <t>2019M05</t>
  </si>
  <si>
    <t>2020M05</t>
  </si>
  <si>
    <t>2019M06</t>
  </si>
  <si>
    <t>2020M06</t>
  </si>
  <si>
    <t>2019M07</t>
  </si>
  <si>
    <t>2020M07</t>
  </si>
  <si>
    <t>2019M08</t>
  </si>
  <si>
    <t>2020M08</t>
  </si>
  <si>
    <t>2019M09</t>
  </si>
  <si>
    <t>2020M09</t>
  </si>
  <si>
    <t>2019M10</t>
  </si>
  <si>
    <t>2020M10</t>
  </si>
  <si>
    <t>2019M11</t>
  </si>
  <si>
    <t>2020M11</t>
  </si>
  <si>
    <t>2019M12</t>
  </si>
  <si>
    <t>2020M12</t>
  </si>
  <si>
    <t>2019_Total</t>
  </si>
  <si>
    <t>2020_Total</t>
  </si>
  <si>
    <t xml:space="preserve">   Total</t>
  </si>
  <si>
    <t>Total de mercaderies (en milers de tones) als ports de Palma, Alcúdia, Maó, Eivissa i la Savina (2010-2020)</t>
  </si>
  <si>
    <t>Granels líquids</t>
  </si>
  <si>
    <t>Granels sòlids</t>
  </si>
  <si>
    <t>Mercaderia general</t>
  </si>
  <si>
    <t>Total de mercaderies</t>
  </si>
  <si>
    <t>Font: Consultes al web de l’Autoritat Portuària Balear</t>
  </si>
  <si>
    <t>Total de mercaderies 2019</t>
  </si>
  <si>
    <t>Total de mercaderies 2020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</si>
  <si>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</si>
  <si>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</si>
  <si>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</si>
  <si>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</si>
  <si>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</si>
  <si>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</si>
  <si>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</si>
  <si>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</si>
  <si>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octubre</t>
  </si>
  <si>
    <t>novembre</t>
  </si>
  <si>
    <t>decembre</t>
  </si>
  <si>
    <t>Quadre I-8.1. Parc automobilístic de les Illes Balears (2010 -2019-2020)</t>
  </si>
  <si>
    <t>Turismes</t>
  </si>
  <si>
    <t>Motocicletes</t>
  </si>
  <si>
    <t>Autobusos</t>
  </si>
  <si>
    <t>Camions i furgonetes</t>
  </si>
  <si>
    <t>Totals*</t>
  </si>
  <si>
    <t>Font: Ibestat a partir de les dades de la Direcció General de Trànsit (DGT)</t>
  </si>
  <si>
    <t>(*) No es comptabilitzen els registres que no tenen ben especificat el municipi de referència i, per tant, queden com a sense especificació de territori.</t>
  </si>
  <si>
    <t>Quadre I-8.2. Tipus de propulsió dels turismes matriculats a les Illes Balears l'any 2020</t>
  </si>
  <si>
    <t>Tipus de propulsió dels turismes matriculats a les Illes Balears l'any 2020</t>
  </si>
  <si>
    <t>Gasolina</t>
  </si>
  <si>
    <t>Dièsel</t>
  </si>
  <si>
    <t>Híbrid</t>
  </si>
  <si>
    <t>Elèctric</t>
  </si>
  <si>
    <t>Gas liquat de petroli</t>
  </si>
  <si>
    <t>Gas natural</t>
  </si>
  <si>
    <t>Quadre I-8.2. Intensitats mitjanes diaries (IMD), percentatge de pesants i volum total de vehicles a les Balears per illes (2011-2020)</t>
  </si>
  <si>
    <t>IMD</t>
  </si>
  <si>
    <t>Pesants (%)</t>
  </si>
  <si>
    <t>Mobilitat anual (milions)</t>
  </si>
  <si>
    <t>Menorca*</t>
  </si>
  <si>
    <t>Eivissa**</t>
  </si>
  <si>
    <t>–</t>
  </si>
  <si>
    <t>Font: Consell de Mallorca, de Menorca i d'Eivissa i Formentera</t>
  </si>
  <si>
    <t>(*) El 2018 hi hagué obres en un dels trams Maó-Ciutadella (Me-01) i no es registren activitats. El 2013, una de les estacions no disposa de dades (Me-12) i no hi ha registres de pesants en tres de les estacions. Per la falta d'informació sobre la longitud del tram i la poca incidència en la intensitat, s'ha exclòs de l'anàlisi el camí d'en Kane.</t>
  </si>
  <si>
    <t>(**) A Eivissa, el Consell d'Eivissa no ha facilitat les dades del període 2011-2015 ni les dades del 2020.</t>
  </si>
  <si>
    <t>Any 2019</t>
  </si>
  <si>
    <t>Any 2020</t>
  </si>
  <si>
    <t>&lt;50</t>
  </si>
  <si>
    <t>50-99</t>
  </si>
  <si>
    <t>100-249</t>
  </si>
  <si>
    <t>250- 499</t>
  </si>
  <si>
    <t>500- 999</t>
  </si>
  <si>
    <t>1.000- 1.999</t>
  </si>
  <si>
    <t>2.000- 4.999</t>
  </si>
  <si>
    <t>5.000- 9.999</t>
  </si>
  <si>
    <t>10.000- 14.999</t>
  </si>
  <si>
    <t>15.000- 24.999</t>
  </si>
  <si>
    <t>&gt;25.000</t>
  </si>
  <si>
    <t>Font: Consell Insular de Mallorca</t>
  </si>
  <si>
    <t>Linea CMT</t>
  </si>
  <si>
    <t>Usuaris 2020</t>
  </si>
  <si>
    <t>Usuaris 2018</t>
  </si>
  <si>
    <t>Variació anual</t>
  </si>
  <si>
    <t>104-Peguera - Magaluf - Palma</t>
  </si>
  <si>
    <t>352-Can Picafort - Port de Pollença</t>
  </si>
  <si>
    <t>102-Port d'Andratx - Palma / 100-Sant Elm - Andratx</t>
  </si>
  <si>
    <t>412-Costa dels Pins - Palma</t>
  </si>
  <si>
    <t>351-Platja de Muro - Alcúdia - Palma</t>
  </si>
  <si>
    <t>211-Port de Sóller - Palma</t>
  </si>
  <si>
    <t>340-Port de Pollença - Palma</t>
  </si>
  <si>
    <t>210-Port de Sóller - Valldemossa - Palma</t>
  </si>
  <si>
    <t>520-Tolleric - Palma</t>
  </si>
  <si>
    <t>105-el Toro - Palma</t>
  </si>
  <si>
    <t>Font: Consorci de Transports de Mallorca</t>
  </si>
  <si>
    <t>Quadre I-8.3. Evolució anual (en milers de passatgers) del transport públic, autobús i metro, a la Ciutat de Palma (2012-2020)</t>
  </si>
  <si>
    <t>Autobús</t>
  </si>
  <si>
    <t>Metro</t>
  </si>
  <si>
    <t>Font: Institut Nacional d'Estadística. Dades en milers de passatgers</t>
  </si>
  <si>
    <t>Font: INE</t>
  </si>
  <si>
    <t>Quadre I-8.4. Ús del servei públic de préstec de bicicletes de la ciutat de Palma (2014-2020)</t>
  </si>
  <si>
    <t>Bicipalma</t>
  </si>
  <si>
    <t>Passatgers</t>
  </si>
  <si>
    <t>Viatges</t>
  </si>
  <si>
    <t>Font: Ajuntament de Palma, Bicipalma</t>
  </si>
  <si>
    <t>Longitud de la xarxa viària (eix esquerre)</t>
  </si>
  <si>
    <t>% pesants (eix dret)</t>
  </si>
  <si>
    <t>Font: Consell de Mallorca</t>
  </si>
  <si>
    <t>Nota. A l’eix esquerre hi ha quilòmetres de via, i a l’eix dret, el percentatge de vehicles pesants.</t>
  </si>
  <si>
    <t>Quadre IA-8.1. IMD, longitud de xarxa viària i percentatge de pesants per interval de trànsit a Mallorca (2019-2020)</t>
  </si>
  <si>
    <t>Longitud de la xarxa viària</t>
  </si>
  <si>
    <t>Mitjana d'IMD</t>
  </si>
  <si>
    <t>% pesants</t>
  </si>
  <si>
    <t>Mobilitat anual (milions de vehicles)</t>
  </si>
  <si>
    <t>Quadre IA-8.2. IMD, longitud de la xarxa viària i percentatge de pesants per interval de trànsit a Menorca (2019-2020)</t>
  </si>
  <si>
    <t>Longitud de la xarxa viària
(IMD)</t>
  </si>
  <si>
    <t>&lt;1.000</t>
  </si>
  <si>
    <t>1000-1999</t>
  </si>
  <si>
    <t>2.000-4.999</t>
  </si>
  <si>
    <t>5.000-9.999</t>
  </si>
  <si>
    <t>10.000-14.999</t>
  </si>
  <si>
    <t>15.000-24.999</t>
  </si>
  <si>
    <t>Font: Consell Insular de Menorca</t>
  </si>
  <si>
    <t>Evolució anual (en milers de passatgers) del transport públic, autobús i metro, a la Ciutat de Palma (2012-2020)</t>
  </si>
  <si>
    <t>Ús del servei públic de préstec de bicicletes de la ciutat de Palma (2014-2020)</t>
  </si>
  <si>
    <t>IMD, longitud de la xarxa viària i percentatge de pesants per interval de trànsit a Mallorca (2020)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</si>
</sst>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.00;###0.00"/>
  </numFmts>
  <fonts count="30" x14ac:knownFonts="1">
    <font>
      <sz val="11"/>
      <color rgb="FF000000"/>
      <name val="Calibri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FFFFFF"/>
      <name val="Arial"/>
      <family val="2"/>
      <charset val="1"/>
    </font>
    <font>
      <u/>
      <sz val="11"/>
      <color rgb="FF0563C1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FF0000"/>
      <name val="Arial"/>
      <family val="2"/>
      <charset val="1"/>
    </font>
    <font>
      <sz val="11"/>
      <color rgb="FF000000"/>
      <name val="Calibri"/>
      <family val="2"/>
      <charset val="1"/>
    </font>
    <font>
      <b/>
      <sz val="8"/>
      <name val="Arial"/>
      <family val="2"/>
      <charset val="1"/>
    </font>
    <font>
      <sz val="8"/>
      <name val="Arial"/>
      <family val="2"/>
      <charset val="1"/>
    </font>
    <font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10"/>
      <name val="Calibri"/>
      <family val="2"/>
      <charset val="1"/>
    </font>
    <font>
      <sz val="9"/>
      <color rgb="FF000000"/>
      <name val="Calibri"/>
      <family val="2"/>
      <charset val="1"/>
    </font>
    <font>
      <sz val="11"/>
      <color rgb="FF9C0006"/>
      <name val="Calibri"/>
      <family val="2"/>
      <charset val="1"/>
    </font>
    <font>
      <i/>
      <sz val="8"/>
      <name val="Arial"/>
      <family val="2"/>
      <charset val="1"/>
    </font>
    <font>
      <sz val="8"/>
      <color rgb="FF800000"/>
      <name val="Arial"/>
      <family val="2"/>
      <charset val="1"/>
    </font>
    <font>
      <b/>
      <sz val="11"/>
      <color rgb="FF333333"/>
      <name val="Calibri"/>
      <family val="2"/>
      <charset val="1"/>
    </font>
    <font>
      <sz val="11"/>
      <name val="Arial"/>
      <family val="2"/>
      <charset val="1"/>
    </font>
    <font>
      <sz val="11"/>
      <color rgb="FF333333"/>
      <name val="Arial"/>
      <family val="2"/>
      <charset val="1"/>
    </font>
    <font>
      <sz val="10"/>
      <color rgb="FF333333"/>
      <name val="Arial"/>
      <family val="2"/>
      <charset val="1"/>
    </font>
    <font>
      <b/>
      <sz val="8"/>
      <color rgb="FFFFFFFF"/>
      <name val="Arial"/>
      <family val="2"/>
      <charset val="1"/>
    </font>
    <font>
      <sz val="8"/>
      <color rgb="FF333333"/>
      <name val="Arial"/>
      <family val="2"/>
      <charset val="1"/>
    </font>
    <font>
      <b/>
      <sz val="8"/>
      <color rgb="FF333333"/>
      <name val="Arial"/>
      <family val="2"/>
      <charset val="1"/>
    </font>
    <font>
      <b/>
      <sz val="8"/>
      <color rgb="FF000000"/>
      <name val="Arial"/>
      <family val="2"/>
      <charset val="1"/>
    </font>
    <font>
      <sz val="9"/>
      <name val="Tahoma"/>
      <family val="2"/>
      <charset val="1"/>
    </font>
    <font>
      <sz val="9"/>
      <color rgb="FF000000"/>
      <name val="Arial"/>
      <family val="2"/>
      <charset val="1"/>
    </font>
    <font>
      <sz val="10"/>
      <color rgb="FFFFFFFF"/>
      <name val="Calibri"/>
      <family val="2"/>
      <charset val="1"/>
    </font>
    <font>
      <sz val="10"/>
      <name val="Arial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C7CE"/>
        <bgColor rgb="FFD9D9D9"/>
      </patternFill>
    </fill>
    <fill>
      <patternFill patternType="solid">
        <fgColor rgb="FF808080"/>
        <bgColor rgb="FF7F7F7F"/>
      </patternFill>
    </fill>
    <fill>
      <patternFill patternType="solid">
        <fgColor rgb="FFFFFFFF"/>
        <bgColor rgb="FFFFFFCC"/>
      </patternFill>
    </fill>
    <fill>
      <patternFill patternType="solid">
        <fgColor rgb="FFFFCC00"/>
        <bgColor rgb="FFFFC000"/>
      </patternFill>
    </fill>
    <fill>
      <patternFill patternType="solid">
        <fgColor rgb="FFBFBFBF"/>
        <bgColor rgb="FFC0C0C0"/>
      </patternFill>
    </fill>
    <fill>
      <patternFill patternType="solid">
        <fgColor rgb="FF7F7F7F"/>
        <bgColor rgb="FF808080"/>
      </patternFill>
    </fill>
    <fill>
      <patternFill patternType="solid">
        <fgColor rgb="FFFFC000"/>
        <bgColor rgb="FFFFCC00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8000"/>
      </left>
      <right style="thin">
        <color rgb="FF008000"/>
      </right>
      <top style="thin">
        <color rgb="FF993300"/>
      </top>
      <bottom style="thin">
        <color rgb="FF993300"/>
      </bottom>
      <diagonal/>
    </border>
    <border>
      <left/>
      <right/>
      <top style="thin">
        <color rgb="FF0066CC"/>
      </top>
      <bottom style="thin">
        <color rgb="FF0066CC"/>
      </bottom>
      <diagonal/>
    </border>
    <border>
      <left style="thin">
        <color rgb="FF0066CC"/>
      </left>
      <right style="thin">
        <color rgb="FF0066CC"/>
      </right>
      <top/>
      <bottom style="thin">
        <color rgb="FF0066CC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6">
    <xf numFmtId="0" fontId="0" fillId="0" borderId="0"/>
    <xf numFmtId="9" fontId="7" fillId="0" borderId="0" applyBorder="0" applyProtection="0"/>
    <xf numFmtId="0" fontId="4" fillId="0" borderId="0" applyBorder="0" applyProtection="0"/>
    <xf numFmtId="0" fontId="1" fillId="0" borderId="0"/>
    <xf numFmtId="0" fontId="14" fillId="2" borderId="0" applyBorder="0" applyProtection="0"/>
    <xf numFmtId="0" fontId="7" fillId="0" borderId="0"/>
  </cellStyleXfs>
  <cellXfs count="127">
    <xf numFmtId="0" fontId="0" fillId="0" borderId="0" xfId="0"/>
    <xf numFmtId="0" fontId="0" fillId="0" borderId="0" xfId="0" applyFont="1"/>
    <xf numFmtId="0" fontId="8" fillId="4" borderId="2" xfId="0" applyFont="1" applyFill="1" applyBorder="1" applyAlignment="1"/>
    <xf numFmtId="0" fontId="8" fillId="4" borderId="3" xfId="0" applyFont="1" applyFill="1" applyBorder="1" applyAlignment="1"/>
    <xf numFmtId="0" fontId="8" fillId="4" borderId="4" xfId="0" applyFont="1" applyFill="1" applyBorder="1" applyAlignment="1"/>
    <xf numFmtId="0" fontId="9" fillId="4" borderId="0" xfId="0" applyFont="1" applyFill="1"/>
    <xf numFmtId="0" fontId="9" fillId="4" borderId="1" xfId="0" applyFont="1" applyFill="1" applyBorder="1"/>
    <xf numFmtId="0" fontId="9" fillId="4" borderId="5" xfId="0" applyFont="1" applyFill="1" applyBorder="1" applyAlignment="1">
      <alignment vertical="center"/>
    </xf>
    <xf numFmtId="0" fontId="9" fillId="4" borderId="1" xfId="0" applyFont="1" applyFill="1" applyBorder="1" applyAlignment="1">
      <alignment horizontal="left"/>
    </xf>
    <xf numFmtId="3" fontId="9" fillId="4" borderId="1" xfId="0" applyNumberFormat="1" applyFont="1" applyFill="1" applyBorder="1" applyAlignment="1">
      <alignment horizontal="right"/>
    </xf>
    <xf numFmtId="3" fontId="10" fillId="0" borderId="0" xfId="0" applyNumberFormat="1" applyFont="1"/>
    <xf numFmtId="0" fontId="10" fillId="0" borderId="1" xfId="0" applyFont="1" applyBorder="1" applyAlignment="1">
      <alignment horizontal="left"/>
    </xf>
    <xf numFmtId="3" fontId="10" fillId="0" borderId="1" xfId="0" applyNumberFormat="1" applyFont="1" applyBorder="1" applyAlignment="1">
      <alignment horizontal="right"/>
    </xf>
    <xf numFmtId="3" fontId="9" fillId="0" borderId="1" xfId="0" applyNumberFormat="1" applyFont="1" applyBorder="1" applyAlignment="1">
      <alignment horizontal="right"/>
    </xf>
    <xf numFmtId="0" fontId="11" fillId="0" borderId="0" xfId="0" applyFont="1"/>
    <xf numFmtId="0" fontId="12" fillId="0" borderId="0" xfId="0" applyFont="1"/>
    <xf numFmtId="0" fontId="12" fillId="0" borderId="0" xfId="0" applyFont="1" applyAlignment="1"/>
    <xf numFmtId="0" fontId="12" fillId="0" borderId="0" xfId="0" applyFont="1" applyAlignment="1">
      <alignment vertical="center"/>
    </xf>
    <xf numFmtId="3" fontId="12" fillId="0" borderId="0" xfId="0" applyNumberFormat="1" applyFont="1" applyAlignment="1">
      <alignment vertical="center"/>
    </xf>
    <xf numFmtId="9" fontId="12" fillId="0" borderId="0" xfId="1" applyFont="1" applyBorder="1" applyAlignment="1" applyProtection="1">
      <alignment vertical="center"/>
    </xf>
    <xf numFmtId="9" fontId="12" fillId="0" borderId="0" xfId="1" applyFont="1" applyBorder="1" applyAlignment="1" applyProtection="1">
      <alignment horizontal="right" vertical="center"/>
    </xf>
    <xf numFmtId="0" fontId="13" fillId="0" borderId="0" xfId="0" applyFont="1"/>
    <xf numFmtId="164" fontId="0" fillId="0" borderId="0" xfId="1" applyNumberFormat="1" applyFont="1" applyBorder="1" applyProtection="1"/>
    <xf numFmtId="3" fontId="0" fillId="0" borderId="0" xfId="0" applyNumberFormat="1"/>
    <xf numFmtId="164" fontId="0" fillId="0" borderId="0" xfId="0" applyNumberFormat="1"/>
    <xf numFmtId="0" fontId="0" fillId="0" borderId="0" xfId="0"/>
    <xf numFmtId="0" fontId="14" fillId="0" borderId="0" xfId="4" applyFill="1" applyBorder="1" applyAlignment="1" applyProtection="1"/>
    <xf numFmtId="0" fontId="9" fillId="4" borderId="2" xfId="0" applyFont="1" applyFill="1" applyBorder="1" applyAlignment="1"/>
    <xf numFmtId="0" fontId="9" fillId="4" borderId="3" xfId="0" applyFont="1" applyFill="1" applyBorder="1" applyAlignment="1"/>
    <xf numFmtId="0" fontId="9" fillId="4" borderId="1" xfId="0" applyFont="1" applyFill="1" applyBorder="1" applyAlignment="1">
      <alignment horizontal="center"/>
    </xf>
    <xf numFmtId="3" fontId="9" fillId="4" borderId="1" xfId="0" applyNumberFormat="1" applyFont="1" applyFill="1" applyBorder="1"/>
    <xf numFmtId="10" fontId="10" fillId="0" borderId="0" xfId="0" applyNumberFormat="1" applyFont="1"/>
    <xf numFmtId="10" fontId="10" fillId="0" borderId="0" xfId="0" applyNumberFormat="1" applyFont="1" applyBorder="1"/>
    <xf numFmtId="9" fontId="10" fillId="0" borderId="0" xfId="1" applyFont="1" applyBorder="1" applyAlignment="1" applyProtection="1"/>
    <xf numFmtId="0" fontId="7" fillId="0" borderId="0" xfId="0" applyFont="1"/>
    <xf numFmtId="0" fontId="7" fillId="0" borderId="0" xfId="0" applyFont="1"/>
    <xf numFmtId="0" fontId="0" fillId="0" borderId="0" xfId="0" applyFont="1"/>
    <xf numFmtId="0" fontId="16" fillId="0" borderId="0" xfId="0" applyFont="1"/>
    <xf numFmtId="0" fontId="9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right" vertical="center" wrapText="1"/>
    </xf>
    <xf numFmtId="0" fontId="8" fillId="0" borderId="0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9" fillId="0" borderId="12" xfId="0" applyFont="1" applyBorder="1" applyAlignment="1">
      <alignment horizontal="right"/>
    </xf>
    <xf numFmtId="0" fontId="19" fillId="0" borderId="11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20" fillId="0" borderId="1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10" fillId="5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vertical="center"/>
    </xf>
    <xf numFmtId="0" fontId="22" fillId="4" borderId="1" xfId="0" applyFont="1" applyFill="1" applyBorder="1" applyAlignment="1">
      <alignment horizontal="left"/>
    </xf>
    <xf numFmtId="0" fontId="23" fillId="6" borderId="1" xfId="0" applyFont="1" applyFill="1" applyBorder="1" applyAlignment="1">
      <alignment vertical="center"/>
    </xf>
    <xf numFmtId="0" fontId="23" fillId="6" borderId="1" xfId="0" applyFont="1" applyFill="1" applyBorder="1" applyAlignment="1">
      <alignment horizontal="left"/>
    </xf>
    <xf numFmtId="3" fontId="24" fillId="6" borderId="1" xfId="0" applyNumberFormat="1" applyFont="1" applyFill="1" applyBorder="1" applyAlignment="1">
      <alignment horizontal="right" vertical="center" wrapText="1"/>
    </xf>
    <xf numFmtId="0" fontId="23" fillId="6" borderId="6" xfId="0" applyFont="1" applyFill="1" applyBorder="1" applyAlignment="1">
      <alignment vertical="center"/>
    </xf>
    <xf numFmtId="0" fontId="10" fillId="0" borderId="0" xfId="0" applyFont="1"/>
    <xf numFmtId="164" fontId="10" fillId="0" borderId="0" xfId="1" applyNumberFormat="1" applyFont="1" applyBorder="1" applyAlignment="1" applyProtection="1"/>
    <xf numFmtId="3" fontId="0" fillId="0" borderId="0" xfId="0" applyNumberFormat="1" applyFont="1"/>
    <xf numFmtId="0" fontId="10" fillId="8" borderId="1" xfId="0" applyFont="1" applyFill="1" applyBorder="1" applyAlignment="1">
      <alignment horizontal="center"/>
    </xf>
    <xf numFmtId="0" fontId="10" fillId="0" borderId="1" xfId="0" applyFont="1" applyBorder="1"/>
    <xf numFmtId="4" fontId="10" fillId="0" borderId="1" xfId="0" applyNumberFormat="1" applyFont="1" applyBorder="1"/>
    <xf numFmtId="4" fontId="10" fillId="0" borderId="1" xfId="0" applyNumberFormat="1" applyFont="1" applyBorder="1" applyAlignment="1">
      <alignment horizontal="right" vertical="center" wrapText="1"/>
    </xf>
    <xf numFmtId="2" fontId="7" fillId="0" borderId="13" xfId="3" applyNumberFormat="1" applyFont="1" applyBorder="1" applyAlignment="1">
      <alignment horizontal="center" vertical="top" wrapText="1"/>
    </xf>
    <xf numFmtId="165" fontId="7" fillId="0" borderId="14" xfId="3" applyNumberFormat="1" applyFont="1" applyBorder="1" applyAlignment="1">
      <alignment horizontal="center" vertical="top" wrapText="1"/>
    </xf>
    <xf numFmtId="165" fontId="7" fillId="0" borderId="0" xfId="3" applyNumberFormat="1" applyFont="1" applyBorder="1" applyAlignment="1">
      <alignment horizontal="center" vertical="top" wrapText="1"/>
    </xf>
    <xf numFmtId="4" fontId="10" fillId="0" borderId="1" xfId="5" applyNumberFormat="1" applyFont="1" applyBorder="1" applyAlignment="1">
      <alignment horizontal="right" vertical="top" wrapText="1"/>
    </xf>
    <xf numFmtId="0" fontId="0" fillId="0" borderId="0" xfId="0" applyFont="1" applyBorder="1"/>
    <xf numFmtId="165" fontId="26" fillId="0" borderId="0" xfId="0" applyNumberFormat="1" applyFont="1" applyBorder="1" applyAlignment="1">
      <alignment horizontal="left" vertical="top" wrapText="1"/>
    </xf>
    <xf numFmtId="2" fontId="0" fillId="0" borderId="0" xfId="0" applyNumberFormat="1" applyFont="1"/>
    <xf numFmtId="165" fontId="0" fillId="0" borderId="0" xfId="0" applyNumberFormat="1" applyFont="1" applyBorder="1"/>
    <xf numFmtId="0" fontId="10" fillId="5" borderId="1" xfId="0" applyFont="1" applyFill="1" applyBorder="1" applyAlignment="1">
      <alignment horizontal="center"/>
    </xf>
    <xf numFmtId="1" fontId="0" fillId="0" borderId="0" xfId="0" applyNumberFormat="1"/>
    <xf numFmtId="9" fontId="0" fillId="0" borderId="0" xfId="0" applyNumberFormat="1"/>
    <xf numFmtId="3" fontId="10" fillId="0" borderId="1" xfId="0" applyNumberFormat="1" applyFont="1" applyBorder="1"/>
    <xf numFmtId="0" fontId="10" fillId="0" borderId="6" xfId="0" applyFont="1" applyBorder="1" applyAlignment="1">
      <alignment horizontal="left"/>
    </xf>
    <xf numFmtId="0" fontId="24" fillId="6" borderId="0" xfId="0" applyFont="1" applyFill="1" applyAlignment="1">
      <alignment horizontal="left"/>
    </xf>
    <xf numFmtId="3" fontId="10" fillId="6" borderId="0" xfId="0" applyNumberFormat="1" applyFont="1" applyFill="1"/>
    <xf numFmtId="1" fontId="0" fillId="0" borderId="0" xfId="0" applyNumberFormat="1" applyFont="1"/>
    <xf numFmtId="0" fontId="0" fillId="8" borderId="1" xfId="0" applyFont="1" applyFill="1" applyBorder="1"/>
    <xf numFmtId="0" fontId="0" fillId="0" borderId="1" xfId="0" applyBorder="1"/>
    <xf numFmtId="3" fontId="0" fillId="0" borderId="1" xfId="0" applyNumberFormat="1" applyBorder="1"/>
    <xf numFmtId="0" fontId="2" fillId="6" borderId="1" xfId="0" applyFont="1" applyFill="1" applyBorder="1"/>
    <xf numFmtId="3" fontId="2" fillId="6" borderId="1" xfId="0" applyNumberFormat="1" applyFont="1" applyFill="1" applyBorder="1"/>
    <xf numFmtId="4" fontId="10" fillId="0" borderId="0" xfId="0" applyNumberFormat="1" applyFont="1"/>
    <xf numFmtId="0" fontId="10" fillId="8" borderId="1" xfId="0" applyFont="1" applyFill="1" applyBorder="1" applyAlignment="1">
      <alignment horizontal="center" vertical="center" wrapText="1"/>
    </xf>
    <xf numFmtId="0" fontId="24" fillId="6" borderId="1" xfId="0" applyFont="1" applyFill="1" applyBorder="1"/>
    <xf numFmtId="4" fontId="24" fillId="6" borderId="1" xfId="0" applyNumberFormat="1" applyFont="1" applyFill="1" applyBorder="1" applyAlignment="1">
      <alignment horizontal="right"/>
    </xf>
    <xf numFmtId="2" fontId="10" fillId="0" borderId="1" xfId="0" applyNumberFormat="1" applyFont="1" applyBorder="1"/>
    <xf numFmtId="2" fontId="24" fillId="6" borderId="1" xfId="0" applyNumberFormat="1" applyFont="1" applyFill="1" applyBorder="1"/>
    <xf numFmtId="0" fontId="13" fillId="0" borderId="0" xfId="0" applyFont="1" applyFill="1"/>
    <xf numFmtId="0" fontId="7" fillId="0" borderId="0" xfId="0" applyFont="1" applyFill="1"/>
    <xf numFmtId="0" fontId="0" fillId="0" borderId="0" xfId="0" applyFill="1"/>
    <xf numFmtId="0" fontId="2" fillId="0" borderId="0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0" borderId="1" xfId="2" applyFont="1" applyBorder="1" applyAlignment="1" applyProtection="1"/>
    <xf numFmtId="0" fontId="5" fillId="4" borderId="1" xfId="0" applyFont="1" applyFill="1" applyBorder="1" applyAlignment="1">
      <alignment horizontal="left" wrapText="1"/>
    </xf>
    <xf numFmtId="0" fontId="1" fillId="4" borderId="1" xfId="0" applyFont="1" applyFill="1" applyBorder="1" applyAlignment="1">
      <alignment horizontal="left" wrapText="1"/>
    </xf>
    <xf numFmtId="0" fontId="4" fillId="0" borderId="1" xfId="2" applyBorder="1" applyProtection="1"/>
    <xf numFmtId="0" fontId="5" fillId="4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0" fontId="28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wrapText="1"/>
    </xf>
    <xf numFmtId="0" fontId="28" fillId="4" borderId="1" xfId="0" applyFont="1" applyFill="1" applyBorder="1" applyAlignment="1">
      <alignment horizontal="left" wrapText="1"/>
    </xf>
    <xf numFmtId="0" fontId="15" fillId="4" borderId="6" xfId="0" applyFont="1" applyFill="1" applyBorder="1" applyAlignment="1">
      <alignment horizontal="left"/>
    </xf>
    <xf numFmtId="0" fontId="9" fillId="4" borderId="7" xfId="0" applyFont="1" applyFill="1" applyBorder="1" applyAlignment="1">
      <alignment horizontal="center"/>
    </xf>
    <xf numFmtId="0" fontId="9" fillId="4" borderId="8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/>
    </xf>
    <xf numFmtId="0" fontId="9" fillId="4" borderId="1" xfId="0" applyFont="1" applyFill="1" applyBorder="1" applyAlignment="1">
      <alignment horizontal="left"/>
    </xf>
    <xf numFmtId="0" fontId="21" fillId="3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horizontal="center"/>
    </xf>
    <xf numFmtId="0" fontId="21" fillId="7" borderId="1" xfId="0" applyFont="1" applyFill="1" applyBorder="1" applyAlignment="1">
      <alignment horizontal="center"/>
    </xf>
    <xf numFmtId="0" fontId="10" fillId="8" borderId="1" xfId="0" applyFont="1" applyFill="1" applyBorder="1" applyAlignment="1">
      <alignment horizontal="left" vertical="center"/>
    </xf>
    <xf numFmtId="0" fontId="27" fillId="3" borderId="2" xfId="0" applyFont="1" applyFill="1" applyBorder="1" applyAlignment="1">
      <alignment horizontal="center" wrapText="1"/>
    </xf>
    <xf numFmtId="0" fontId="27" fillId="3" borderId="3" xfId="0" applyFont="1" applyFill="1" applyBorder="1" applyAlignment="1">
      <alignment horizontal="center" wrapText="1"/>
    </xf>
    <xf numFmtId="0" fontId="27" fillId="3" borderId="4" xfId="0" applyFont="1" applyFill="1" applyBorder="1" applyAlignment="1">
      <alignment horizontal="center" wrapText="1"/>
    </xf>
    <xf numFmtId="0" fontId="11" fillId="0" borderId="0" xfId="0" applyFont="1" applyBorder="1" applyAlignment="1">
      <alignment horizontal="left" wrapText="1"/>
    </xf>
    <xf numFmtId="0" fontId="27" fillId="3" borderId="1" xfId="0" applyFont="1" applyFill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21" fillId="3" borderId="8" xfId="0" applyFont="1" applyFill="1" applyBorder="1" applyAlignment="1">
      <alignment horizont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wrapText="1"/>
    </xf>
    <xf numFmtId="0" fontId="10" fillId="8" borderId="1" xfId="0" applyFont="1" applyFill="1" applyBorder="1" applyAlignment="1">
      <alignment horizontal="center" wrapText="1"/>
    </xf>
    <xf numFmtId="0" fontId="10" fillId="8" borderId="1" xfId="0" applyFont="1" applyFill="1" applyBorder="1" applyAlignment="1">
      <alignment horizontal="center" vertical="center"/>
    </xf>
  </cellXfs>
  <cellStyles count="6">
    <cellStyle name="Excel Built-in Bad" xfId="4" xr:uid="{00000000-0005-0000-0000-000008000000}"/>
    <cellStyle name="Excel Built-in Explanatory Text" xfId="5" xr:uid="{00000000-0005-0000-0000-000009000000}"/>
    <cellStyle name="Hipervínculo" xfId="2" builtinId="8"/>
    <cellStyle name="Normal" xfId="0" builtinId="0"/>
    <cellStyle name="Normal 2" xfId="3" xr:uid="{00000000-0005-0000-0000-000006000000}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F7F7F"/>
      <rgbColor rgb="FF800080"/>
      <rgbColor rgb="FF0563C1"/>
      <rgbColor rgb="FFC0C0C0"/>
      <rgbColor rgb="FF808080"/>
      <rgbColor rgb="FFA5A5A5"/>
      <rgbColor rgb="FF993366"/>
      <rgbColor rgb="FFFFFFCC"/>
      <rgbColor rgb="FFCCFFFF"/>
      <rgbColor rgb="FF660066"/>
      <rgbColor rgb="FFED7D31"/>
      <rgbColor rgb="FF0066CC"/>
      <rgbColor rgb="FFD9D9D9"/>
      <rgbColor rgb="FF000080"/>
      <rgbColor rgb="FFFF00FF"/>
      <rgbColor rgb="FFFFFF00"/>
      <rgbColor rgb="FF00FFFF"/>
      <rgbColor rgb="FF800080"/>
      <rgbColor rgb="FF9C0006"/>
      <rgbColor rgb="FF008080"/>
      <rgbColor rgb="FF0000FF"/>
      <rgbColor rgb="FF00B0F0"/>
      <rgbColor rgb="FFCCFFFF"/>
      <rgbColor rgb="FF92D050"/>
      <rgbColor rgb="FFFFFF99"/>
      <rgbColor rgb="FF99CCFF"/>
      <rgbColor rgb="FFA6A6A6"/>
      <rgbColor rgb="FFBFBFBF"/>
      <rgbColor rgb="FFFFC7CE"/>
      <rgbColor rgb="FF4472C4"/>
      <rgbColor rgb="FF33CCCC"/>
      <rgbColor rgb="FF99CC00"/>
      <rgbColor rgb="FFFFCC00"/>
      <rgbColor rgb="FFFFC000"/>
      <rgbColor rgb="FFFF6600"/>
      <rgbColor rgb="FF595959"/>
      <rgbColor rgb="FF8B8B8B"/>
      <rgbColor rgb="FF003366"/>
      <rgbColor rgb="FF5B9BD5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1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1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I-8.1. Nombre total de passatgers i passatgeres per via aèria a les Balears per illes  (2010-2020)</a:t>
            </a:r>
          </a:p>
        </c:rich>
      </c:tx>
      <c:layout>
        <c:manualLayout>
          <c:xMode val="edge"/>
          <c:yMode val="edge"/>
          <c:x val="0.15357636305664801"/>
          <c:y val="3.60152487961477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1194600914019"/>
          <c:y val="0.26294141252006398"/>
          <c:w val="0.80715272611329603"/>
          <c:h val="0.58497191011236005"/>
        </c:manualLayout>
      </c:layout>
      <c:lineChart>
        <c:grouping val="standard"/>
        <c:varyColors val="0"/>
        <c:ser>
          <c:idx val="0"/>
          <c:order val="0"/>
          <c:tx>
            <c:v>Palma</c:v>
          </c:tx>
          <c:spPr>
            <a:ln w="25560" cap="rnd">
              <a:solidFill>
                <a:srgbClr val="99CC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'G1'!$A$3:$A$14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'G1'!$B$3:$B$13</c:f>
              <c:numCache>
                <c:formatCode>#,##0</c:formatCode>
                <c:ptCount val="11"/>
                <c:pt idx="0">
                  <c:v>21110233</c:v>
                </c:pt>
                <c:pt idx="1">
                  <c:v>22724074</c:v>
                </c:pt>
                <c:pt idx="2">
                  <c:v>22665341</c:v>
                </c:pt>
                <c:pt idx="3">
                  <c:v>22766697</c:v>
                </c:pt>
                <c:pt idx="4">
                  <c:v>23112484</c:v>
                </c:pt>
                <c:pt idx="5">
                  <c:v>23739107</c:v>
                </c:pt>
                <c:pt idx="6">
                  <c:v>26252263</c:v>
                </c:pt>
                <c:pt idx="7">
                  <c:v>27967448</c:v>
                </c:pt>
                <c:pt idx="8">
                  <c:v>29081787</c:v>
                </c:pt>
                <c:pt idx="9">
                  <c:v>29718928</c:v>
                </c:pt>
                <c:pt idx="10">
                  <c:v>3043624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73E-469C-B45B-03BA449A055E}"/>
            </c:ext>
          </c:extLst>
        </c:ser>
        <c:ser>
          <c:idx val="1"/>
          <c:order val="1"/>
          <c:tx>
            <c:v>Menorca</c:v>
          </c:tx>
          <c:spPr>
            <a:ln w="25560" cap="rnd">
              <a:solidFill>
                <a:srgbClr val="99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'G1'!$A$3:$A$14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'G1'!$C$3:$C$13</c:f>
              <c:numCache>
                <c:formatCode>#,##0</c:formatCode>
                <c:ptCount val="11"/>
                <c:pt idx="0">
                  <c:v>2508740</c:v>
                </c:pt>
                <c:pt idx="1">
                  <c:v>2574377</c:v>
                </c:pt>
                <c:pt idx="2">
                  <c:v>2543810</c:v>
                </c:pt>
                <c:pt idx="3">
                  <c:v>2564502</c:v>
                </c:pt>
                <c:pt idx="4">
                  <c:v>2631131</c:v>
                </c:pt>
                <c:pt idx="5">
                  <c:v>2865991</c:v>
                </c:pt>
                <c:pt idx="6">
                  <c:v>3176967</c:v>
                </c:pt>
                <c:pt idx="7">
                  <c:v>3431461</c:v>
                </c:pt>
                <c:pt idx="8">
                  <c:v>3442752</c:v>
                </c:pt>
                <c:pt idx="9">
                  <c:v>3490871</c:v>
                </c:pt>
                <c:pt idx="10">
                  <c:v>537960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3E-469C-B45B-03BA449A055E}"/>
            </c:ext>
          </c:extLst>
        </c:ser>
        <c:ser>
          <c:idx val="2"/>
          <c:order val="2"/>
          <c:tx>
            <c:v>Eivissa</c:v>
          </c:tx>
          <c:spPr>
            <a:ln w="25560" cap="rnd">
              <a:solidFill>
                <a:srgbClr val="FFCC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'G1'!$A$3:$A$14</c:f>
              <c:numCache>
                <c:formatCode>General</c:formatCode>
                <c:ptCount val="12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'G1'!$D$3:$D$13</c:f>
              <c:numCache>
                <c:formatCode>#,##0</c:formatCode>
                <c:ptCount val="11"/>
                <c:pt idx="0">
                  <c:v>5026976</c:v>
                </c:pt>
                <c:pt idx="1">
                  <c:v>5632974</c:v>
                </c:pt>
                <c:pt idx="2">
                  <c:v>5547239</c:v>
                </c:pt>
                <c:pt idx="3">
                  <c:v>5718692</c:v>
                </c:pt>
                <c:pt idx="4">
                  <c:v>6202887</c:v>
                </c:pt>
                <c:pt idx="5">
                  <c:v>6465809</c:v>
                </c:pt>
                <c:pt idx="6">
                  <c:v>7406159</c:v>
                </c:pt>
                <c:pt idx="7">
                  <c:v>7894444</c:v>
                </c:pt>
                <c:pt idx="8">
                  <c:v>8090529</c:v>
                </c:pt>
                <c:pt idx="9">
                  <c:v>8144219</c:v>
                </c:pt>
                <c:pt idx="10">
                  <c:v>1054230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3E-469C-B45B-03BA449A0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7369884"/>
        <c:axId val="79085750"/>
      </c:lineChart>
      <c:catAx>
        <c:axId val="373698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9085750"/>
        <c:crosses val="autoZero"/>
        <c:auto val="1"/>
        <c:lblAlgn val="ctr"/>
        <c:lblOffset val="100"/>
        <c:noMultiLvlLbl val="0"/>
      </c:catAx>
      <c:valAx>
        <c:axId val="79085750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37369884"/>
        <c:crosses val="autoZero"/>
        <c:crossBetween val="between"/>
      </c:valAx>
      <c:spPr>
        <a:noFill/>
        <a:ln w="324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353374242662642"/>
          <c:y val="0.13592541466650701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lang="en-US"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I-8.5.b.1. Variació del 2020 respecte del 2019 de l’arribada de vols nacionals a Menorca
</a:t>
            </a:r>
          </a:p>
        </c:rich>
      </c:tx>
      <c:layout>
        <c:manualLayout>
          <c:xMode val="edge"/>
          <c:yMode val="edge"/>
          <c:x val="0.13059137074119401"/>
          <c:y val="2.29161986070546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'G5'!$C$20</c:f>
              <c:strCache>
                <c:ptCount val="1"/>
                <c:pt idx="0">
                  <c:v>2019 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'G5'!$B$21:$B$32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'G5'!$C$21:$C$32</c:f>
              <c:numCache>
                <c:formatCode>General</c:formatCode>
                <c:ptCount val="12"/>
                <c:pt idx="0">
                  <c:v>34307</c:v>
                </c:pt>
                <c:pt idx="1">
                  <c:v>36920</c:v>
                </c:pt>
                <c:pt idx="2">
                  <c:v>53562</c:v>
                </c:pt>
                <c:pt idx="3">
                  <c:v>70981</c:v>
                </c:pt>
                <c:pt idx="4">
                  <c:v>65935</c:v>
                </c:pt>
                <c:pt idx="5">
                  <c:v>116213</c:v>
                </c:pt>
                <c:pt idx="6">
                  <c:v>138610</c:v>
                </c:pt>
                <c:pt idx="7">
                  <c:v>145438</c:v>
                </c:pt>
                <c:pt idx="8">
                  <c:v>98113</c:v>
                </c:pt>
                <c:pt idx="9">
                  <c:v>53019</c:v>
                </c:pt>
                <c:pt idx="10">
                  <c:v>39021</c:v>
                </c:pt>
                <c:pt idx="11">
                  <c:v>41455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C-4D5E-973B-D1FD79726BB4}"/>
            </c:ext>
          </c:extLst>
        </c:ser>
        <c:ser>
          <c:idx val="1"/>
          <c:order val="1"/>
          <c:tx>
            <c:strRef>
              <c:f>'G5'!$E$20</c:f>
              <c:strCache>
                <c:ptCount val="1"/>
                <c:pt idx="0">
                  <c:v>2020 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'G5'!$B$21:$B$32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'G5'!$E$21:$E$32</c:f>
              <c:numCache>
                <c:formatCode>General</c:formatCode>
                <c:ptCount val="12"/>
                <c:pt idx="0">
                  <c:v>36972</c:v>
                </c:pt>
                <c:pt idx="1">
                  <c:v>36920</c:v>
                </c:pt>
                <c:pt idx="2">
                  <c:v>23492</c:v>
                </c:pt>
                <c:pt idx="3">
                  <c:v>936</c:v>
                </c:pt>
                <c:pt idx="4">
                  <c:v>2231</c:v>
                </c:pt>
                <c:pt idx="5">
                  <c:v>13507</c:v>
                </c:pt>
                <c:pt idx="6">
                  <c:v>80922</c:v>
                </c:pt>
                <c:pt idx="7">
                  <c:v>119539</c:v>
                </c:pt>
                <c:pt idx="8">
                  <c:v>67403</c:v>
                </c:pt>
                <c:pt idx="9">
                  <c:v>28959</c:v>
                </c:pt>
                <c:pt idx="10">
                  <c:v>14539</c:v>
                </c:pt>
                <c:pt idx="11">
                  <c:v>20238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5C-4D5E-973B-D1FD79726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32428027"/>
        <c:axId val="33674790"/>
      </c:lineChart>
      <c:catAx>
        <c:axId val="3242802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33674790"/>
        <c:crosses val="autoZero"/>
        <c:auto val="1"/>
        <c:lblAlgn val="ctr"/>
        <c:lblOffset val="100"/>
        <c:noMultiLvlLbl val="0"/>
      </c:catAx>
      <c:valAx>
        <c:axId val="33674790"/>
        <c:scaling>
          <c:orientation val="minMax"/>
          <c:max val="2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32428027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I-8.5.b.2. Variació del 2020 respecte del 2019 de l’arribada de vols internacionals a Menorca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'G5'!$D$20</c:f>
              <c:strCache>
                <c:ptCount val="1"/>
                <c:pt idx="0">
                  <c:v>2019 Internacionals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'G5'!$B$21:$B$32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'G5'!$D$21:$D$32</c:f>
              <c:numCache>
                <c:formatCode>General</c:formatCode>
                <c:ptCount val="12"/>
                <c:pt idx="0">
                  <c:v>1148</c:v>
                </c:pt>
                <c:pt idx="1">
                  <c:v>1141</c:v>
                </c:pt>
                <c:pt idx="2">
                  <c:v>1635</c:v>
                </c:pt>
                <c:pt idx="3">
                  <c:v>15883</c:v>
                </c:pt>
                <c:pt idx="4">
                  <c:v>104527</c:v>
                </c:pt>
                <c:pt idx="5">
                  <c:v>156314</c:v>
                </c:pt>
                <c:pt idx="6">
                  <c:v>188596</c:v>
                </c:pt>
                <c:pt idx="7">
                  <c:v>189395</c:v>
                </c:pt>
                <c:pt idx="8" formatCode="#,##0">
                  <c:v>129493</c:v>
                </c:pt>
                <c:pt idx="9">
                  <c:v>53286</c:v>
                </c:pt>
                <c:pt idx="10">
                  <c:v>1146</c:v>
                </c:pt>
                <c:pt idx="11">
                  <c:v>1265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6C-42F1-9F69-D00F60C4802B}"/>
            </c:ext>
          </c:extLst>
        </c:ser>
        <c:ser>
          <c:idx val="1"/>
          <c:order val="1"/>
          <c:tx>
            <c:strRef>
              <c:f>'G5'!$F$20</c:f>
              <c:strCache>
                <c:ptCount val="1"/>
                <c:pt idx="0">
                  <c:v>2020 Internacionals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'G5'!$B$21:$B$32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'G5'!$F$21:$F$32</c:f>
              <c:numCache>
                <c:formatCode>General</c:formatCode>
                <c:ptCount val="12"/>
                <c:pt idx="0">
                  <c:v>1037</c:v>
                </c:pt>
                <c:pt idx="1">
                  <c:v>1200</c:v>
                </c:pt>
                <c:pt idx="2">
                  <c:v>617</c:v>
                </c:pt>
                <c:pt idx="3">
                  <c:v>2</c:v>
                </c:pt>
                <c:pt idx="4">
                  <c:v>3</c:v>
                </c:pt>
                <c:pt idx="5">
                  <c:v>22</c:v>
                </c:pt>
                <c:pt idx="6">
                  <c:v>24071</c:v>
                </c:pt>
                <c:pt idx="7">
                  <c:v>46661</c:v>
                </c:pt>
                <c:pt idx="8">
                  <c:v>9215</c:v>
                </c:pt>
                <c:pt idx="9">
                  <c:v>3594</c:v>
                </c:pt>
                <c:pt idx="10">
                  <c:v>43</c:v>
                </c:pt>
                <c:pt idx="1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6C-42F1-9F69-D00F60C48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0353813"/>
        <c:axId val="1584596"/>
      </c:lineChart>
      <c:catAx>
        <c:axId val="4035381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1584596"/>
        <c:crosses val="autoZero"/>
        <c:auto val="1"/>
        <c:lblAlgn val="ctr"/>
        <c:lblOffset val="100"/>
        <c:noMultiLvlLbl val="0"/>
      </c:catAx>
      <c:valAx>
        <c:axId val="158459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4035381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I-8.5.c.1. Variació del 2020 respecte del 2019 de l’arribada de vols nacionals a Eivissa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'G5'!$C$38</c:f>
              <c:strCache>
                <c:ptCount val="1"/>
                <c:pt idx="0">
                  <c:v>2019 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'G5'!$B$39:$B$50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'G5'!$C$39:$C$50</c:f>
              <c:numCache>
                <c:formatCode>General</c:formatCode>
                <c:ptCount val="12"/>
                <c:pt idx="0">
                  <c:v>83455</c:v>
                </c:pt>
                <c:pt idx="1">
                  <c:v>84123</c:v>
                </c:pt>
                <c:pt idx="2">
                  <c:v>112423</c:v>
                </c:pt>
                <c:pt idx="3">
                  <c:v>133203</c:v>
                </c:pt>
                <c:pt idx="4">
                  <c:v>147654</c:v>
                </c:pt>
                <c:pt idx="5">
                  <c:v>192431</c:v>
                </c:pt>
                <c:pt idx="6">
                  <c:v>219299</c:v>
                </c:pt>
                <c:pt idx="7">
                  <c:v>215243</c:v>
                </c:pt>
                <c:pt idx="8">
                  <c:v>172864</c:v>
                </c:pt>
                <c:pt idx="9">
                  <c:v>116155</c:v>
                </c:pt>
                <c:pt idx="10">
                  <c:v>88663</c:v>
                </c:pt>
                <c:pt idx="11">
                  <c:v>90975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EA-40AF-84EF-A2FBA3FB3CB1}"/>
            </c:ext>
          </c:extLst>
        </c:ser>
        <c:ser>
          <c:idx val="1"/>
          <c:order val="1"/>
          <c:tx>
            <c:strRef>
              <c:f>'G5'!$E$38</c:f>
              <c:strCache>
                <c:ptCount val="1"/>
                <c:pt idx="0">
                  <c:v>2020 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'G5'!$B$39:$B$50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'G5'!$E$39:$E$50</c:f>
              <c:numCache>
                <c:formatCode>General</c:formatCode>
                <c:ptCount val="12"/>
                <c:pt idx="0">
                  <c:v>87200</c:v>
                </c:pt>
                <c:pt idx="1">
                  <c:v>84123</c:v>
                </c:pt>
                <c:pt idx="2">
                  <c:v>47147</c:v>
                </c:pt>
                <c:pt idx="3">
                  <c:v>1563</c:v>
                </c:pt>
                <c:pt idx="4">
                  <c:v>3910</c:v>
                </c:pt>
                <c:pt idx="5">
                  <c:v>21503</c:v>
                </c:pt>
                <c:pt idx="6">
                  <c:v>110944</c:v>
                </c:pt>
                <c:pt idx="7">
                  <c:v>156589</c:v>
                </c:pt>
                <c:pt idx="8">
                  <c:v>91233</c:v>
                </c:pt>
                <c:pt idx="9">
                  <c:v>52646</c:v>
                </c:pt>
                <c:pt idx="10">
                  <c:v>31774</c:v>
                </c:pt>
                <c:pt idx="11">
                  <c:v>39090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EA-40AF-84EF-A2FBA3FB3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6659146"/>
        <c:axId val="94789047"/>
      </c:lineChart>
      <c:catAx>
        <c:axId val="8665914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4789047"/>
        <c:crosses val="autoZero"/>
        <c:auto val="1"/>
        <c:lblAlgn val="ctr"/>
        <c:lblOffset val="100"/>
        <c:noMultiLvlLbl val="0"/>
      </c:catAx>
      <c:valAx>
        <c:axId val="94789047"/>
        <c:scaling>
          <c:orientation val="minMax"/>
          <c:max val="5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665914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I-8.5.c.2. Variació del 2020 respecte del 2019 de l’arribada de vols internacionals a Eivissa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'G5'!$D$38</c:f>
              <c:strCache>
                <c:ptCount val="1"/>
                <c:pt idx="0">
                  <c:v>2019 Internacionals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'G5'!$B$39:$B$50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'G5'!$D$39:$D$50</c:f>
              <c:numCache>
                <c:formatCode>General</c:formatCode>
                <c:ptCount val="12"/>
                <c:pt idx="0">
                  <c:v>4883</c:v>
                </c:pt>
                <c:pt idx="1">
                  <c:v>6473</c:v>
                </c:pt>
                <c:pt idx="2">
                  <c:v>12585</c:v>
                </c:pt>
                <c:pt idx="3">
                  <c:v>144811</c:v>
                </c:pt>
                <c:pt idx="4">
                  <c:v>318101</c:v>
                </c:pt>
                <c:pt idx="5">
                  <c:v>406045</c:v>
                </c:pt>
                <c:pt idx="6">
                  <c:v>457262</c:v>
                </c:pt>
                <c:pt idx="7">
                  <c:v>457827</c:v>
                </c:pt>
                <c:pt idx="8" formatCode="#,##0">
                  <c:v>380697</c:v>
                </c:pt>
                <c:pt idx="9">
                  <c:v>201060</c:v>
                </c:pt>
                <c:pt idx="10">
                  <c:v>7637</c:v>
                </c:pt>
                <c:pt idx="11">
                  <c:v>8248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6C-49E6-B59E-646F6B07789C}"/>
            </c:ext>
          </c:extLst>
        </c:ser>
        <c:ser>
          <c:idx val="1"/>
          <c:order val="1"/>
          <c:tx>
            <c:strRef>
              <c:f>'G5'!$F$38</c:f>
              <c:strCache>
                <c:ptCount val="1"/>
                <c:pt idx="0">
                  <c:v>2020 Internacionals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'G5'!$B$39:$B$50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'G5'!$F$39:$F$50</c:f>
              <c:numCache>
                <c:formatCode>General</c:formatCode>
                <c:ptCount val="12"/>
                <c:pt idx="0">
                  <c:v>6476</c:v>
                </c:pt>
                <c:pt idx="1">
                  <c:v>5117</c:v>
                </c:pt>
                <c:pt idx="2">
                  <c:v>4966</c:v>
                </c:pt>
                <c:pt idx="3">
                  <c:v>40</c:v>
                </c:pt>
                <c:pt idx="4">
                  <c:v>191</c:v>
                </c:pt>
                <c:pt idx="5">
                  <c:v>2256</c:v>
                </c:pt>
                <c:pt idx="6">
                  <c:v>91666</c:v>
                </c:pt>
                <c:pt idx="7">
                  <c:v>142373</c:v>
                </c:pt>
                <c:pt idx="8">
                  <c:v>42936</c:v>
                </c:pt>
                <c:pt idx="9">
                  <c:v>21944</c:v>
                </c:pt>
                <c:pt idx="10">
                  <c:v>690</c:v>
                </c:pt>
                <c:pt idx="11">
                  <c:v>1229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6C-49E6-B59E-646F6B077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98679064"/>
        <c:axId val="23527936"/>
      </c:lineChart>
      <c:catAx>
        <c:axId val="986790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3527936"/>
        <c:crosses val="autoZero"/>
        <c:auto val="1"/>
        <c:lblAlgn val="ctr"/>
        <c:lblOffset val="100"/>
        <c:noMultiLvlLbl val="0"/>
      </c:catAx>
      <c:valAx>
        <c:axId val="2352793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867906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I-8.6. Nombre total de passatgers per via marítima a les Balears per illes  (2010-2020)</a:t>
            </a:r>
          </a:p>
        </c:rich>
      </c:tx>
      <c:layout>
        <c:manualLayout>
          <c:xMode val="edge"/>
          <c:yMode val="edge"/>
          <c:x val="0.12744061464721201"/>
          <c:y val="4.23324588600048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78846831606401"/>
          <c:y val="0.27426663486763603"/>
          <c:w val="0.82568548671318798"/>
          <c:h val="0.57369425232530402"/>
        </c:manualLayout>
      </c:layout>
      <c:lineChart>
        <c:grouping val="standard"/>
        <c:varyColors val="0"/>
        <c:ser>
          <c:idx val="0"/>
          <c:order val="0"/>
          <c:tx>
            <c:v>Mallorca</c:v>
          </c:tx>
          <c:spPr>
            <a:ln w="25560">
              <a:solidFill>
                <a:srgbClr val="99CCFF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'[3]G3-Canvi'!$A$3:$A$13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'[3]G3-Canvi'!$B$3:$B$13</c:f>
              <c:numCache>
                <c:formatCode>General</c:formatCode>
                <c:ptCount val="11"/>
                <c:pt idx="0">
                  <c:v>412181</c:v>
                </c:pt>
                <c:pt idx="1">
                  <c:v>460401</c:v>
                </c:pt>
                <c:pt idx="2">
                  <c:v>436289</c:v>
                </c:pt>
                <c:pt idx="3">
                  <c:v>482539</c:v>
                </c:pt>
                <c:pt idx="4">
                  <c:v>499855</c:v>
                </c:pt>
                <c:pt idx="5">
                  <c:v>522894</c:v>
                </c:pt>
                <c:pt idx="6">
                  <c:v>559408</c:v>
                </c:pt>
                <c:pt idx="7">
                  <c:v>647917</c:v>
                </c:pt>
                <c:pt idx="8">
                  <c:v>760265</c:v>
                </c:pt>
                <c:pt idx="9">
                  <c:v>812107</c:v>
                </c:pt>
                <c:pt idx="10">
                  <c:v>495052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F9-46A4-88BB-6254D3B34D6E}"/>
            </c:ext>
          </c:extLst>
        </c:ser>
        <c:ser>
          <c:idx val="1"/>
          <c:order val="1"/>
          <c:tx>
            <c:v>Eivissa</c:v>
          </c:tx>
          <c:spPr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'[3]G3-Canvi'!$A$3:$A$13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'[3]G3-Canvi'!$C$3:$C$13</c:f>
              <c:numCache>
                <c:formatCode>General</c:formatCode>
                <c:ptCount val="11"/>
                <c:pt idx="0">
                  <c:v>944417</c:v>
                </c:pt>
                <c:pt idx="1">
                  <c:v>924531</c:v>
                </c:pt>
                <c:pt idx="2">
                  <c:v>885923</c:v>
                </c:pt>
                <c:pt idx="3">
                  <c:v>1040852</c:v>
                </c:pt>
                <c:pt idx="4">
                  <c:v>1197227</c:v>
                </c:pt>
                <c:pt idx="5">
                  <c:v>1083870</c:v>
                </c:pt>
                <c:pt idx="6">
                  <c:v>1354930</c:v>
                </c:pt>
                <c:pt idx="7">
                  <c:v>1340380</c:v>
                </c:pt>
                <c:pt idx="8">
                  <c:v>1363600</c:v>
                </c:pt>
                <c:pt idx="9">
                  <c:v>1394271</c:v>
                </c:pt>
                <c:pt idx="10">
                  <c:v>769670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F9-46A4-88BB-6254D3B34D6E}"/>
            </c:ext>
          </c:extLst>
        </c:ser>
        <c:ser>
          <c:idx val="2"/>
          <c:order val="2"/>
          <c:tx>
            <c:v>Menorca</c:v>
          </c:tx>
          <c:spPr>
            <a:ln w="19080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'[3]G3-Canvi'!$A$3:$A$13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'[3]G3-Canvi'!$D$3:$D$13</c:f>
              <c:numCache>
                <c:formatCode>General</c:formatCode>
                <c:ptCount val="11"/>
                <c:pt idx="0">
                  <c:v>173567</c:v>
                </c:pt>
                <c:pt idx="1">
                  <c:v>173110</c:v>
                </c:pt>
                <c:pt idx="2">
                  <c:v>164609</c:v>
                </c:pt>
                <c:pt idx="3">
                  <c:v>173829</c:v>
                </c:pt>
                <c:pt idx="4">
                  <c:v>207384</c:v>
                </c:pt>
                <c:pt idx="5">
                  <c:v>221596</c:v>
                </c:pt>
                <c:pt idx="6">
                  <c:v>235440</c:v>
                </c:pt>
                <c:pt idx="7">
                  <c:v>286682</c:v>
                </c:pt>
                <c:pt idx="8">
                  <c:v>288000</c:v>
                </c:pt>
                <c:pt idx="9">
                  <c:v>311995</c:v>
                </c:pt>
                <c:pt idx="10">
                  <c:v>185530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F9-46A4-88BB-6254D3B34D6E}"/>
            </c:ext>
          </c:extLst>
        </c:ser>
        <c:ser>
          <c:idx val="3"/>
          <c:order val="3"/>
          <c:tx>
            <c:v>Formentera</c:v>
          </c:tx>
          <c:spPr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'[3]G3-Canvi'!$A$3:$A$13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'[3]G3-Canvi'!$E$3:$E$13</c:f>
              <c:numCache>
                <c:formatCode>General</c:formatCode>
                <c:ptCount val="11"/>
                <c:pt idx="0">
                  <c:v>795116</c:v>
                </c:pt>
                <c:pt idx="1">
                  <c:v>627300</c:v>
                </c:pt>
                <c:pt idx="2">
                  <c:v>623540</c:v>
                </c:pt>
                <c:pt idx="3">
                  <c:v>684872</c:v>
                </c:pt>
                <c:pt idx="4">
                  <c:v>733862</c:v>
                </c:pt>
                <c:pt idx="5">
                  <c:v>841981</c:v>
                </c:pt>
                <c:pt idx="6">
                  <c:v>1035679</c:v>
                </c:pt>
                <c:pt idx="7">
                  <c:v>1057338</c:v>
                </c:pt>
                <c:pt idx="8">
                  <c:v>1051500</c:v>
                </c:pt>
                <c:pt idx="9">
                  <c:v>1072685</c:v>
                </c:pt>
                <c:pt idx="10">
                  <c:v>534011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F9-46A4-88BB-6254D3B34D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76221274"/>
        <c:axId val="72534342"/>
      </c:lineChart>
      <c:catAx>
        <c:axId val="7622127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2534342"/>
        <c:crosses val="autoZero"/>
        <c:auto val="1"/>
        <c:lblAlgn val="ctr"/>
        <c:lblOffset val="100"/>
        <c:noMultiLvlLbl val="0"/>
      </c:catAx>
      <c:valAx>
        <c:axId val="72534342"/>
        <c:scaling>
          <c:orientation val="minMax"/>
        </c:scaling>
        <c:delete val="0"/>
        <c:axPos val="l"/>
        <c:majorGridlines>
          <c:spPr>
            <a:ln w="3240">
              <a:solidFill>
                <a:srgbClr val="C0C0C0"/>
              </a:solidFill>
              <a:round/>
            </a:ln>
          </c:spPr>
        </c:majorGridlines>
        <c:numFmt formatCode="#,##0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7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ca-ES"/>
          </a:p>
        </c:txPr>
        <c:crossAx val="76221274"/>
        <c:crosses val="autoZero"/>
        <c:crossBetween val="between"/>
      </c:valAx>
      <c:spPr>
        <a:noFill/>
        <a:ln w="324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5.5445544554455398E-2"/>
          <c:y val="0.143460358594416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I-8.7. Total de passatgers i passatgeres de linies regulars (2020-2019)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[4]G3!$M$25:$M$26</c:f>
              <c:strCache>
                <c:ptCount val="1"/>
                <c:pt idx="0">
                  <c:v>Linies regulars 2019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[4]G3!$L$27:$L$31</c:f>
              <c:strCache>
                <c:ptCount val="5"/>
                <c:pt idx="0">
                  <c:v>Eivissa</c:v>
                </c:pt>
                <c:pt idx="1">
                  <c:v>La Savina</c:v>
                </c:pt>
                <c:pt idx="2">
                  <c:v>Palma</c:v>
                </c:pt>
                <c:pt idx="3">
                  <c:v>Alcudia</c:v>
                </c:pt>
                <c:pt idx="4">
                  <c:v>Mao</c:v>
                </c:pt>
              </c:strCache>
            </c:strRef>
          </c:cat>
          <c:val>
            <c:numRef>
              <c:f>[4]G3!$M$27:$M$31</c:f>
              <c:numCache>
                <c:formatCode>General</c:formatCode>
                <c:ptCount val="5"/>
                <c:pt idx="0">
                  <c:v>2890938</c:v>
                </c:pt>
                <c:pt idx="1">
                  <c:v>2263188</c:v>
                </c:pt>
                <c:pt idx="2">
                  <c:v>1089830</c:v>
                </c:pt>
                <c:pt idx="3">
                  <c:v>509330</c:v>
                </c:pt>
                <c:pt idx="4">
                  <c:v>140955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E-4AC0-BE37-9C3D3A2E19DF}"/>
            </c:ext>
          </c:extLst>
        </c:ser>
        <c:ser>
          <c:idx val="1"/>
          <c:order val="1"/>
          <c:tx>
            <c:strRef>
              <c:f>[4]G3!$N$25:$N$26</c:f>
              <c:strCache>
                <c:ptCount val="1"/>
                <c:pt idx="0">
                  <c:v>Linies regulars 2020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[4]G3!$L$27:$L$31</c:f>
              <c:strCache>
                <c:ptCount val="5"/>
                <c:pt idx="0">
                  <c:v>Eivissa</c:v>
                </c:pt>
                <c:pt idx="1">
                  <c:v>La Savina</c:v>
                </c:pt>
                <c:pt idx="2">
                  <c:v>Palma</c:v>
                </c:pt>
                <c:pt idx="3">
                  <c:v>Alcudia</c:v>
                </c:pt>
                <c:pt idx="4">
                  <c:v>Mao</c:v>
                </c:pt>
              </c:strCache>
            </c:strRef>
          </c:cat>
          <c:val>
            <c:numRef>
              <c:f>[4]G3!$N$27:$N$31</c:f>
              <c:numCache>
                <c:formatCode>General</c:formatCode>
                <c:ptCount val="5"/>
                <c:pt idx="0">
                  <c:v>1526890</c:v>
                </c:pt>
                <c:pt idx="1">
                  <c:v>1082508</c:v>
                </c:pt>
                <c:pt idx="2">
                  <c:v>652317</c:v>
                </c:pt>
                <c:pt idx="3">
                  <c:v>278721</c:v>
                </c:pt>
                <c:pt idx="4">
                  <c:v>85314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E-4AC0-BE37-9C3D3A2E1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29510647"/>
        <c:axId val="32770574"/>
      </c:barChart>
      <c:catAx>
        <c:axId val="2951064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32770574"/>
        <c:crosses val="autoZero"/>
        <c:auto val="1"/>
        <c:lblAlgn val="ctr"/>
        <c:lblOffset val="100"/>
        <c:noMultiLvlLbl val="0"/>
      </c:catAx>
      <c:valAx>
        <c:axId val="3277057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9510647"/>
        <c:crosses val="autoZero"/>
        <c:crossBetween val="between"/>
      </c:valAx>
      <c:spPr>
        <a:noFill/>
        <a:ln w="0">
          <a:noFill/>
        </a:ln>
      </c:spPr>
    </c:plotArea>
    <c:legend>
      <c:legendPos val="b"/>
      <c:layout>
        <c:manualLayout>
          <c:xMode val="edge"/>
          <c:yMode val="edge"/>
          <c:x val="0.31465130200538799"/>
          <c:y val="0.91358994501178303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</a:rPr>
              <a:t>Gràfic I-8.8. Mercaderies (en milers de tones) per tipus als ports de Palma, Alcúdia, Maó, Eivissa i la Savina (2010-2020)</a:t>
            </a:r>
          </a:p>
        </c:rich>
      </c:tx>
      <c:layout>
        <c:manualLayout>
          <c:xMode val="edge"/>
          <c:yMode val="edge"/>
          <c:x val="0.116637017557429"/>
          <c:y val="2.56686798964625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836104880501"/>
          <c:y val="0.27814926660914602"/>
          <c:w val="0.85845773068296105"/>
          <c:h val="0.5825064710957720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Granels líquids</c:v>
                </c:pt>
              </c:strCache>
            </c:strRef>
          </c:tx>
          <c:spPr>
            <a:solidFill>
              <a:srgbClr val="92D05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'G8'!$B$3:$B$13</c:f>
              <c:numCache>
                <c:formatCode>#,##0</c:formatCode>
                <c:ptCount val="11"/>
                <c:pt idx="0">
                  <c:v>1762</c:v>
                </c:pt>
                <c:pt idx="1">
                  <c:v>1577</c:v>
                </c:pt>
                <c:pt idx="2">
                  <c:v>1528</c:v>
                </c:pt>
                <c:pt idx="3">
                  <c:v>1424</c:v>
                </c:pt>
                <c:pt idx="4">
                  <c:v>1446</c:v>
                </c:pt>
                <c:pt idx="5">
                  <c:v>1525</c:v>
                </c:pt>
                <c:pt idx="6">
                  <c:v>1542</c:v>
                </c:pt>
                <c:pt idx="7">
                  <c:v>1553</c:v>
                </c:pt>
                <c:pt idx="8">
                  <c:v>1695</c:v>
                </c:pt>
                <c:pt idx="9">
                  <c:v>1545</c:v>
                </c:pt>
                <c:pt idx="10">
                  <c:v>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1-47C9-998B-A2FB300FEECD}"/>
            </c:ext>
          </c:extLst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Granels sòlids</c:v>
                </c:pt>
              </c:strCache>
            </c:strRef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'G8'!$C$3:$C$13</c:f>
              <c:numCache>
                <c:formatCode>#,##0</c:formatCode>
                <c:ptCount val="11"/>
                <c:pt idx="0">
                  <c:v>1860</c:v>
                </c:pt>
                <c:pt idx="1">
                  <c:v>1643</c:v>
                </c:pt>
                <c:pt idx="2">
                  <c:v>1624</c:v>
                </c:pt>
                <c:pt idx="3">
                  <c:v>1310</c:v>
                </c:pt>
                <c:pt idx="4">
                  <c:v>1319</c:v>
                </c:pt>
                <c:pt idx="5">
                  <c:v>1216</c:v>
                </c:pt>
                <c:pt idx="6">
                  <c:v>1546</c:v>
                </c:pt>
                <c:pt idx="7">
                  <c:v>1610</c:v>
                </c:pt>
                <c:pt idx="8">
                  <c:v>1415</c:v>
                </c:pt>
                <c:pt idx="9">
                  <c:v>1224</c:v>
                </c:pt>
                <c:pt idx="10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41-47C9-998B-A2FB300FEECD}"/>
            </c:ext>
          </c:extLst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Mercaderia general</c:v>
                </c:pt>
              </c:strCache>
            </c:strRef>
          </c:tx>
          <c:spPr>
            <a:solidFill>
              <a:srgbClr val="A5A5A5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'G8'!$A$3:$A$13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'G8'!$D$3:$D$13</c:f>
              <c:numCache>
                <c:formatCode>#,##0</c:formatCode>
                <c:ptCount val="11"/>
                <c:pt idx="0">
                  <c:v>7955</c:v>
                </c:pt>
                <c:pt idx="1">
                  <c:v>8034</c:v>
                </c:pt>
                <c:pt idx="2">
                  <c:v>8408</c:v>
                </c:pt>
                <c:pt idx="3">
                  <c:v>8737</c:v>
                </c:pt>
                <c:pt idx="4">
                  <c:v>9872</c:v>
                </c:pt>
                <c:pt idx="5">
                  <c:v>10730</c:v>
                </c:pt>
                <c:pt idx="6">
                  <c:v>11578</c:v>
                </c:pt>
                <c:pt idx="7">
                  <c:v>12244</c:v>
                </c:pt>
                <c:pt idx="8">
                  <c:v>13095</c:v>
                </c:pt>
                <c:pt idx="9">
                  <c:v>13537</c:v>
                </c:pt>
                <c:pt idx="10">
                  <c:v>10823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41-47C9-998B-A2FB300FE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70440079"/>
        <c:axId val="2675733"/>
      </c:barChart>
      <c:catAx>
        <c:axId val="7044007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2675733"/>
        <c:crosses val="autoZero"/>
        <c:auto val="1"/>
        <c:lblAlgn val="ctr"/>
        <c:lblOffset val="100"/>
        <c:noMultiLvlLbl val="0"/>
      </c:catAx>
      <c:valAx>
        <c:axId val="267573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70440079"/>
        <c:crosses val="autoZero"/>
        <c:crossBetween val="between"/>
      </c:valAx>
      <c:spPr>
        <a:noFill/>
        <a:ln w="9360">
          <a:solidFill>
            <a:srgbClr val="A6A6A6"/>
          </a:solidFill>
          <a:round/>
        </a:ln>
      </c:spPr>
    </c:plotArea>
    <c:legend>
      <c:legendPos val="b"/>
      <c:layout>
        <c:manualLayout>
          <c:xMode val="edge"/>
          <c:yMode val="edge"/>
          <c:x val="0.184844925634296"/>
          <c:y val="0.1579855643044620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n-US"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I-8.9. Evolució mensual en tones de les arribades de mercaderies a les Illes Baleares (2020-2019)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[4]G4!$Q$25</c:f>
              <c:strCache>
                <c:ptCount val="1"/>
                <c:pt idx="0">
                  <c:v>Total de mercaderies 2019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[4]G4!$P$26:$P$37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decembre</c:v>
                </c:pt>
              </c:strCache>
            </c:strRef>
          </c:cat>
          <c:val>
            <c:numRef>
              <c:f>[4]G4!$Q$26:$Q$37</c:f>
              <c:numCache>
                <c:formatCode>General</c:formatCode>
                <c:ptCount val="12"/>
                <c:pt idx="0">
                  <c:v>1134021</c:v>
                </c:pt>
                <c:pt idx="1">
                  <c:v>1210661</c:v>
                </c:pt>
                <c:pt idx="2">
                  <c:v>1397234</c:v>
                </c:pt>
                <c:pt idx="3">
                  <c:v>1436703</c:v>
                </c:pt>
                <c:pt idx="4">
                  <c:v>1665418</c:v>
                </c:pt>
                <c:pt idx="5">
                  <c:v>1486104</c:v>
                </c:pt>
                <c:pt idx="6">
                  <c:v>1685808</c:v>
                </c:pt>
                <c:pt idx="7">
                  <c:v>1436404</c:v>
                </c:pt>
                <c:pt idx="8">
                  <c:v>1339796</c:v>
                </c:pt>
                <c:pt idx="9">
                  <c:v>1399709</c:v>
                </c:pt>
                <c:pt idx="10">
                  <c:v>1143218</c:v>
                </c:pt>
                <c:pt idx="11">
                  <c:v>971323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76-4CE6-98C9-5A379D85F342}"/>
            </c:ext>
          </c:extLst>
        </c:ser>
        <c:ser>
          <c:idx val="1"/>
          <c:order val="1"/>
          <c:tx>
            <c:strRef>
              <c:f>[4]G4!$R$25</c:f>
              <c:strCache>
                <c:ptCount val="1"/>
                <c:pt idx="0">
                  <c:v>Total de mercaderies 2020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[4]G4!$P$26:$P$37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decembre</c:v>
                </c:pt>
              </c:strCache>
            </c:strRef>
          </c:cat>
          <c:val>
            <c:numRef>
              <c:f>[4]G4!$R$26:$R$37</c:f>
              <c:numCache>
                <c:formatCode>General</c:formatCode>
                <c:ptCount val="12"/>
                <c:pt idx="0">
                  <c:v>1031520</c:v>
                </c:pt>
                <c:pt idx="1">
                  <c:v>1134072</c:v>
                </c:pt>
                <c:pt idx="2">
                  <c:v>1145562</c:v>
                </c:pt>
                <c:pt idx="3">
                  <c:v>697908</c:v>
                </c:pt>
                <c:pt idx="4">
                  <c:v>856467</c:v>
                </c:pt>
                <c:pt idx="5">
                  <c:v>999252</c:v>
                </c:pt>
                <c:pt idx="6">
                  <c:v>1302336</c:v>
                </c:pt>
                <c:pt idx="7">
                  <c:v>1145015</c:v>
                </c:pt>
                <c:pt idx="8">
                  <c:v>988409</c:v>
                </c:pt>
                <c:pt idx="9">
                  <c:v>1081736</c:v>
                </c:pt>
                <c:pt idx="10">
                  <c:v>943199</c:v>
                </c:pt>
                <c:pt idx="11">
                  <c:v>1001693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76-4CE6-98C9-5A379D85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3772689"/>
        <c:axId val="72902269"/>
      </c:lineChart>
      <c:catAx>
        <c:axId val="8377268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72902269"/>
        <c:crosses val="autoZero"/>
        <c:auto val="1"/>
        <c:lblAlgn val="ctr"/>
        <c:lblOffset val="100"/>
        <c:noMultiLvlLbl val="0"/>
      </c:catAx>
      <c:valAx>
        <c:axId val="72902269"/>
        <c:scaling>
          <c:orientation val="minMax"/>
          <c:min val="5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377268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595959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595959"/>
                </a:solidFill>
                <a:latin typeface="Arial"/>
                <a:ea typeface="Arial"/>
              </a:rPr>
              <a:t>Gràfic I-8.10. Tipus de propulsió dels turismes matriculats a les Illes Balears (2020-2019)</a:t>
            </a:r>
          </a:p>
        </c:rich>
      </c:tx>
      <c:layout>
        <c:manualLayout>
          <c:xMode val="edge"/>
          <c:yMode val="edge"/>
          <c:x val="0.14051260562888501"/>
          <c:y val="2.5312985470163599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'G10'!$B$2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5B9BD5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'G10'!$A$3:$A$8</c:f>
              <c:strCache>
                <c:ptCount val="6"/>
                <c:pt idx="0">
                  <c:v>Gasolina</c:v>
                </c:pt>
                <c:pt idx="1">
                  <c:v>Dièsel</c:v>
                </c:pt>
                <c:pt idx="2">
                  <c:v>Híbrid</c:v>
                </c:pt>
                <c:pt idx="3">
                  <c:v>Elèctric</c:v>
                </c:pt>
                <c:pt idx="4">
                  <c:v>Gas liquat de petroli</c:v>
                </c:pt>
                <c:pt idx="5">
                  <c:v>Gas natural</c:v>
                </c:pt>
              </c:strCache>
            </c:strRef>
          </c:cat>
          <c:val>
            <c:numRef>
              <c:f>'G10'!$B$3:$B$8</c:f>
              <c:numCache>
                <c:formatCode>#,##0</c:formatCode>
                <c:ptCount val="6"/>
                <c:pt idx="0">
                  <c:v>19219</c:v>
                </c:pt>
                <c:pt idx="1">
                  <c:v>6435</c:v>
                </c:pt>
                <c:pt idx="2">
                  <c:v>2370</c:v>
                </c:pt>
                <c:pt idx="3">
                  <c:v>897</c:v>
                </c:pt>
                <c:pt idx="4">
                  <c:v>150</c:v>
                </c:pt>
                <c:pt idx="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8F-4D6A-9383-3D5183915CC0}"/>
            </c:ext>
          </c:extLst>
        </c:ser>
        <c:ser>
          <c:idx val="1"/>
          <c:order val="1"/>
          <c:tx>
            <c:strRef>
              <c:f>'G10'!$C$2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'G10'!$A$3:$A$8</c:f>
              <c:strCache>
                <c:ptCount val="6"/>
                <c:pt idx="0">
                  <c:v>Gasolina</c:v>
                </c:pt>
                <c:pt idx="1">
                  <c:v>Dièsel</c:v>
                </c:pt>
                <c:pt idx="2">
                  <c:v>Híbrid</c:v>
                </c:pt>
                <c:pt idx="3">
                  <c:v>Elèctric</c:v>
                </c:pt>
                <c:pt idx="4">
                  <c:v>Gas liquat de petroli</c:v>
                </c:pt>
                <c:pt idx="5">
                  <c:v>Gas natural</c:v>
                </c:pt>
              </c:strCache>
            </c:strRef>
          </c:cat>
          <c:val>
            <c:numRef>
              <c:f>'G10'!$C$3:$C$8</c:f>
              <c:numCache>
                <c:formatCode>#,##0</c:formatCode>
                <c:ptCount val="6"/>
                <c:pt idx="0">
                  <c:v>28696</c:v>
                </c:pt>
                <c:pt idx="1">
                  <c:v>10140</c:v>
                </c:pt>
                <c:pt idx="2">
                  <c:v>2040</c:v>
                </c:pt>
                <c:pt idx="3">
                  <c:v>608</c:v>
                </c:pt>
                <c:pt idx="4">
                  <c:v>196</c:v>
                </c:pt>
                <c:pt idx="5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8F-4D6A-9383-3D5183915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2088387"/>
        <c:axId val="31887"/>
      </c:barChart>
      <c:catAx>
        <c:axId val="22088387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31887"/>
        <c:crosses val="autoZero"/>
        <c:auto val="1"/>
        <c:lblAlgn val="ctr"/>
        <c:lblOffset val="100"/>
        <c:noMultiLvlLbl val="0"/>
      </c:catAx>
      <c:valAx>
        <c:axId val="3188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2088387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I-8.11a. Intensitat mitjana inferior a 5.000 vehicles diaris estratificat per trams de carretera a Mallorca (2019-2020)</a:t>
            </a:r>
          </a:p>
        </c:rich>
      </c:tx>
      <c:layout>
        <c:manualLayout>
          <c:xMode val="edge"/>
          <c:yMode val="edge"/>
          <c:x val="0.13173141428310101"/>
          <c:y val="3.7679781290859402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'G11'!$B$4</c:f>
              <c:strCache>
                <c:ptCount val="1"/>
                <c:pt idx="0">
                  <c:v>Any 2019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'G11'!$A$5:$A$11</c:f>
              <c:strCache>
                <c:ptCount val="7"/>
                <c:pt idx="0">
                  <c:v>&lt;50</c:v>
                </c:pt>
                <c:pt idx="1">
                  <c:v>50-99</c:v>
                </c:pt>
                <c:pt idx="2">
                  <c:v>100-249</c:v>
                </c:pt>
                <c:pt idx="3">
                  <c:v>250- 499</c:v>
                </c:pt>
                <c:pt idx="4">
                  <c:v>500- 999</c:v>
                </c:pt>
                <c:pt idx="5">
                  <c:v>1.000- 1.999</c:v>
                </c:pt>
                <c:pt idx="6">
                  <c:v>2.000- 4.999</c:v>
                </c:pt>
              </c:strCache>
            </c:strRef>
          </c:cat>
          <c:val>
            <c:numRef>
              <c:f>'G11'!$B$5:$B$11</c:f>
              <c:numCache>
                <c:formatCode>#,##0.00</c:formatCode>
                <c:ptCount val="7"/>
                <c:pt idx="0">
                  <c:v>5.14</c:v>
                </c:pt>
                <c:pt idx="1">
                  <c:v>74.34</c:v>
                </c:pt>
                <c:pt idx="2">
                  <c:v>179.15</c:v>
                </c:pt>
                <c:pt idx="3">
                  <c:v>452.82</c:v>
                </c:pt>
                <c:pt idx="4">
                  <c:v>738.99</c:v>
                </c:pt>
                <c:pt idx="5">
                  <c:v>1943.06</c:v>
                </c:pt>
                <c:pt idx="6">
                  <c:v>4120.41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3-4C0C-AFF2-D6C898AA142B}"/>
            </c:ext>
          </c:extLst>
        </c:ser>
        <c:ser>
          <c:idx val="1"/>
          <c:order val="1"/>
          <c:tx>
            <c:strRef>
              <c:f>'G11'!$C$4</c:f>
              <c:strCache>
                <c:ptCount val="1"/>
                <c:pt idx="0">
                  <c:v>Any 2020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'G11'!$A$5:$A$11</c:f>
              <c:strCache>
                <c:ptCount val="7"/>
                <c:pt idx="0">
                  <c:v>&lt;50</c:v>
                </c:pt>
                <c:pt idx="1">
                  <c:v>50-99</c:v>
                </c:pt>
                <c:pt idx="2">
                  <c:v>100-249</c:v>
                </c:pt>
                <c:pt idx="3">
                  <c:v>250- 499</c:v>
                </c:pt>
                <c:pt idx="4">
                  <c:v>500- 999</c:v>
                </c:pt>
                <c:pt idx="5">
                  <c:v>1.000- 1.999</c:v>
                </c:pt>
                <c:pt idx="6">
                  <c:v>2.000- 4.999</c:v>
                </c:pt>
              </c:strCache>
            </c:strRef>
          </c:cat>
          <c:val>
            <c:numRef>
              <c:f>'G11'!$C$5:$C$11</c:f>
              <c:numCache>
                <c:formatCode>#,##0.00</c:formatCode>
                <c:ptCount val="7"/>
                <c:pt idx="0">
                  <c:v>2.14</c:v>
                </c:pt>
                <c:pt idx="1">
                  <c:v>39.32</c:v>
                </c:pt>
                <c:pt idx="2">
                  <c:v>97.21</c:v>
                </c:pt>
                <c:pt idx="3">
                  <c:v>117.97</c:v>
                </c:pt>
                <c:pt idx="4">
                  <c:v>459.74</c:v>
                </c:pt>
                <c:pt idx="5">
                  <c:v>1405.88</c:v>
                </c:pt>
                <c:pt idx="6">
                  <c:v>3087.68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B3-4C0C-AFF2-D6C898AA14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714511"/>
        <c:axId val="51310586"/>
      </c:barChart>
      <c:catAx>
        <c:axId val="2571451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51310586"/>
        <c:crosses val="autoZero"/>
        <c:auto val="1"/>
        <c:lblAlgn val="ctr"/>
        <c:lblOffset val="100"/>
        <c:noMultiLvlLbl val="0"/>
      </c:catAx>
      <c:valAx>
        <c:axId val="5131058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5714511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100" b="1" strike="noStrike" spc="-1">
                <a:solidFill>
                  <a:srgbClr val="595959"/>
                </a:solidFill>
                <a:latin typeface="Arial"/>
              </a:defRPr>
            </a:pPr>
            <a:r>
              <a:rPr lang="es-ES" sz="1100" b="1" strike="noStrike" spc="-1">
                <a:solidFill>
                  <a:srgbClr val="595959"/>
                </a:solidFill>
                <a:latin typeface="Arial"/>
              </a:rPr>
              <a:t>Gràfic I-8.2. Nombre mensual de passatgers i passatgeres per via aèria a les Illes Balears  (2019-2020)</a:t>
            </a:r>
          </a:p>
        </c:rich>
      </c:tx>
      <c:overlay val="0"/>
      <c:spPr>
        <a:noFill/>
        <a:ln w="2556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[1]Hoja1!$B$3</c:f>
              <c:strCache>
                <c:ptCount val="1"/>
                <c:pt idx="0">
                  <c:v>Any 2019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[1]Hoja1!$C$2:$N$2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[1]Hoja1!$C$3:$N$3</c:f>
              <c:numCache>
                <c:formatCode>General</c:formatCode>
                <c:ptCount val="12"/>
                <c:pt idx="0">
                  <c:v>537911</c:v>
                </c:pt>
                <c:pt idx="1">
                  <c:v>586645</c:v>
                </c:pt>
                <c:pt idx="2">
                  <c:v>859309</c:v>
                </c:pt>
                <c:pt idx="3">
                  <c:v>1691998</c:v>
                </c:pt>
                <c:pt idx="4">
                  <c:v>2281495</c:v>
                </c:pt>
                <c:pt idx="5">
                  <c:v>2826756</c:v>
                </c:pt>
                <c:pt idx="6">
                  <c:v>3154928</c:v>
                </c:pt>
                <c:pt idx="7">
                  <c:v>3096847</c:v>
                </c:pt>
                <c:pt idx="8">
                  <c:v>2623056</c:v>
                </c:pt>
                <c:pt idx="9">
                  <c:v>1767762</c:v>
                </c:pt>
                <c:pt idx="10">
                  <c:v>592513</c:v>
                </c:pt>
                <c:pt idx="11">
                  <c:v>621035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529-BD9B-AF4249ACA12A}"/>
            </c:ext>
          </c:extLst>
        </c:ser>
        <c:ser>
          <c:idx val="1"/>
          <c:order val="1"/>
          <c:tx>
            <c:strRef>
              <c:f>[1]Hoja1!$B$4</c:f>
              <c:strCache>
                <c:ptCount val="1"/>
                <c:pt idx="0">
                  <c:v>Any 2020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[1]Hoja1!$C$2:$N$2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[1]Hoja1!$C$4:$N$4</c:f>
              <c:numCache>
                <c:formatCode>General</c:formatCode>
                <c:ptCount val="12"/>
                <c:pt idx="0">
                  <c:v>537647</c:v>
                </c:pt>
                <c:pt idx="1">
                  <c:v>617054</c:v>
                </c:pt>
                <c:pt idx="2">
                  <c:v>318579</c:v>
                </c:pt>
                <c:pt idx="3">
                  <c:v>6781</c:v>
                </c:pt>
                <c:pt idx="4">
                  <c:v>17228</c:v>
                </c:pt>
                <c:pt idx="5">
                  <c:v>115299</c:v>
                </c:pt>
                <c:pt idx="6">
                  <c:v>986109</c:v>
                </c:pt>
                <c:pt idx="7">
                  <c:v>978807</c:v>
                </c:pt>
                <c:pt idx="8">
                  <c:v>436242</c:v>
                </c:pt>
                <c:pt idx="9">
                  <c:v>296526</c:v>
                </c:pt>
                <c:pt idx="10">
                  <c:v>141325</c:v>
                </c:pt>
                <c:pt idx="11">
                  <c:v>184217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2B-4529-BD9B-AF4249ACA1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2077029"/>
        <c:axId val="84035315"/>
      </c:lineChart>
      <c:catAx>
        <c:axId val="4207702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4035315"/>
        <c:crosses val="autoZero"/>
        <c:auto val="1"/>
        <c:lblAlgn val="ctr"/>
        <c:lblOffset val="100"/>
        <c:noMultiLvlLbl val="0"/>
      </c:catAx>
      <c:valAx>
        <c:axId val="84035315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42077029"/>
        <c:crosses val="autoZero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0.78151147098515505"/>
          <c:y val="0.30845269316118601"/>
          <c:w val="0.21443994601889299"/>
          <c:h val="0.15594109340326801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I-8.11b. Intensitat mitjana superior a 5.000 vehicles diaris estratificat per trams de carretera a Mallorca (2019-2020)</a:t>
            </a:r>
          </a:p>
        </c:rich>
      </c:tx>
      <c:layout>
        <c:manualLayout>
          <c:xMode val="edge"/>
          <c:yMode val="edge"/>
          <c:x val="0.13105134474327601"/>
          <c:y val="3.9159975293390999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'G11'!$B$4</c:f>
              <c:strCache>
                <c:ptCount val="1"/>
                <c:pt idx="0">
                  <c:v>Any 2019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'G11'!$A$12:$A$15</c:f>
              <c:strCache>
                <c:ptCount val="4"/>
                <c:pt idx="0">
                  <c:v>5.000- 9.999</c:v>
                </c:pt>
                <c:pt idx="1">
                  <c:v>10.000- 14.999</c:v>
                </c:pt>
                <c:pt idx="2">
                  <c:v>15.000- 24.999</c:v>
                </c:pt>
                <c:pt idx="3">
                  <c:v>&gt;25.000</c:v>
                </c:pt>
              </c:strCache>
            </c:strRef>
          </c:cat>
          <c:val>
            <c:numRef>
              <c:f>'G11'!$B$12:$B$15</c:f>
              <c:numCache>
                <c:formatCode>#,##0.00</c:formatCode>
                <c:ptCount val="4"/>
                <c:pt idx="0">
                  <c:v>10431.719999999999</c:v>
                </c:pt>
                <c:pt idx="1">
                  <c:v>18006.669999999998</c:v>
                </c:pt>
                <c:pt idx="2">
                  <c:v>26928.959999999999</c:v>
                </c:pt>
                <c:pt idx="3">
                  <c:v>80201.3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C-4AF4-B23E-7525D8BA28A9}"/>
            </c:ext>
          </c:extLst>
        </c:ser>
        <c:ser>
          <c:idx val="1"/>
          <c:order val="1"/>
          <c:tx>
            <c:strRef>
              <c:f>'G11'!$C$4</c:f>
              <c:strCache>
                <c:ptCount val="1"/>
                <c:pt idx="0">
                  <c:v>Any 2020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'G11'!$A$12:$A$15</c:f>
              <c:strCache>
                <c:ptCount val="4"/>
                <c:pt idx="0">
                  <c:v>5.000- 9.999</c:v>
                </c:pt>
                <c:pt idx="1">
                  <c:v>10.000- 14.999</c:v>
                </c:pt>
                <c:pt idx="2">
                  <c:v>15.000- 24.999</c:v>
                </c:pt>
                <c:pt idx="3">
                  <c:v>&gt;25.000</c:v>
                </c:pt>
              </c:strCache>
            </c:strRef>
          </c:cat>
          <c:val>
            <c:numRef>
              <c:f>'G11'!$C$12:$C$15</c:f>
              <c:numCache>
                <c:formatCode>#,##0.00</c:formatCode>
                <c:ptCount val="4"/>
                <c:pt idx="0">
                  <c:v>6746.75</c:v>
                </c:pt>
                <c:pt idx="1">
                  <c:v>11061.66</c:v>
                </c:pt>
                <c:pt idx="2">
                  <c:v>18650.740000000002</c:v>
                </c:pt>
                <c:pt idx="3">
                  <c:v>60012.25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4C-4AF4-B23E-7525D8BA28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537093"/>
        <c:axId val="96453624"/>
      </c:barChart>
      <c:catAx>
        <c:axId val="4653709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6453624"/>
        <c:crosses val="autoZero"/>
        <c:auto val="1"/>
        <c:lblAlgn val="ctr"/>
        <c:lblOffset val="100"/>
        <c:noMultiLvlLbl val="0"/>
      </c:catAx>
      <c:valAx>
        <c:axId val="96453624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.0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46537093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I-8.12. Nombre de persones usuàries de les principals rutes de la xarxa d'autobusos interurbans de la CMT (2018 i 2020)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'G12'!$B$1</c:f>
              <c:strCache>
                <c:ptCount val="1"/>
                <c:pt idx="0">
                  <c:v>Usuaris 2020</c:v>
                </c:pt>
              </c:strCache>
            </c:strRef>
          </c:tx>
          <c:spPr>
            <a:solidFill>
              <a:srgbClr val="4472C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'G12'!$A$2:$A$11</c:f>
              <c:strCache>
                <c:ptCount val="10"/>
                <c:pt idx="0">
                  <c:v>104-Peguera - Magaluf - Palma</c:v>
                </c:pt>
                <c:pt idx="1">
                  <c:v>352-Can Picafort - Port de Pollença</c:v>
                </c:pt>
                <c:pt idx="2">
                  <c:v>102-Port d'Andratx - Palma / 100-Sant Elm - Andratx</c:v>
                </c:pt>
                <c:pt idx="3">
                  <c:v>412-Costa dels Pins - Palma</c:v>
                </c:pt>
                <c:pt idx="4">
                  <c:v>351-Platja de Muro - Alcúdia - Palma</c:v>
                </c:pt>
                <c:pt idx="5">
                  <c:v>211-Port de Sóller - Palma</c:v>
                </c:pt>
                <c:pt idx="6">
                  <c:v>340-Port de Pollença - Palma</c:v>
                </c:pt>
                <c:pt idx="7">
                  <c:v>210-Port de Sóller - Valldemossa - Palma</c:v>
                </c:pt>
                <c:pt idx="8">
                  <c:v>520-Tolleric - Palma</c:v>
                </c:pt>
                <c:pt idx="9">
                  <c:v>105-el Toro - Palma</c:v>
                </c:pt>
              </c:strCache>
            </c:strRef>
          </c:cat>
          <c:val>
            <c:numRef>
              <c:f>'G12'!$B$2:$B$11</c:f>
              <c:numCache>
                <c:formatCode>General</c:formatCode>
                <c:ptCount val="10"/>
                <c:pt idx="0">
                  <c:v>476067</c:v>
                </c:pt>
                <c:pt idx="1">
                  <c:v>81892</c:v>
                </c:pt>
                <c:pt idx="2">
                  <c:v>354544</c:v>
                </c:pt>
                <c:pt idx="3">
                  <c:v>174643</c:v>
                </c:pt>
                <c:pt idx="4">
                  <c:v>159859</c:v>
                </c:pt>
                <c:pt idx="5">
                  <c:v>172645</c:v>
                </c:pt>
                <c:pt idx="6">
                  <c:v>139718</c:v>
                </c:pt>
                <c:pt idx="7">
                  <c:v>112138</c:v>
                </c:pt>
                <c:pt idx="8">
                  <c:v>132465</c:v>
                </c:pt>
                <c:pt idx="9">
                  <c:v>52527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20-4C1E-BB48-835680FD4A37}"/>
            </c:ext>
          </c:extLst>
        </c:ser>
        <c:ser>
          <c:idx val="1"/>
          <c:order val="1"/>
          <c:tx>
            <c:strRef>
              <c:f>'G12'!$C$1</c:f>
              <c:strCache>
                <c:ptCount val="1"/>
                <c:pt idx="0">
                  <c:v>Usuaris 2018</c:v>
                </c:pt>
              </c:strCache>
            </c:strRef>
          </c:tx>
          <c:spPr>
            <a:solidFill>
              <a:srgbClr val="ED7D31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'G12'!$A$2:$A$11</c:f>
              <c:strCache>
                <c:ptCount val="10"/>
                <c:pt idx="0">
                  <c:v>104-Peguera - Magaluf - Palma</c:v>
                </c:pt>
                <c:pt idx="1">
                  <c:v>352-Can Picafort - Port de Pollença</c:v>
                </c:pt>
                <c:pt idx="2">
                  <c:v>102-Port d'Andratx - Palma / 100-Sant Elm - Andratx</c:v>
                </c:pt>
                <c:pt idx="3">
                  <c:v>412-Costa dels Pins - Palma</c:v>
                </c:pt>
                <c:pt idx="4">
                  <c:v>351-Platja de Muro - Alcúdia - Palma</c:v>
                </c:pt>
                <c:pt idx="5">
                  <c:v>211-Port de Sóller - Palma</c:v>
                </c:pt>
                <c:pt idx="6">
                  <c:v>340-Port de Pollença - Palma</c:v>
                </c:pt>
                <c:pt idx="7">
                  <c:v>210-Port de Sóller - Valldemossa - Palma</c:v>
                </c:pt>
                <c:pt idx="8">
                  <c:v>520-Tolleric - Palma</c:v>
                </c:pt>
                <c:pt idx="9">
                  <c:v>105-el Toro - Palma</c:v>
                </c:pt>
              </c:strCache>
            </c:strRef>
          </c:cat>
          <c:val>
            <c:numRef>
              <c:f>'G12'!$C$2:$C$11</c:f>
              <c:numCache>
                <c:formatCode>General</c:formatCode>
                <c:ptCount val="10"/>
                <c:pt idx="0">
                  <c:v>1531206</c:v>
                </c:pt>
                <c:pt idx="1">
                  <c:v>1407571</c:v>
                </c:pt>
                <c:pt idx="2">
                  <c:v>1202812</c:v>
                </c:pt>
                <c:pt idx="3">
                  <c:v>517534</c:v>
                </c:pt>
                <c:pt idx="4">
                  <c:v>440645</c:v>
                </c:pt>
                <c:pt idx="5">
                  <c:v>377983</c:v>
                </c:pt>
                <c:pt idx="6">
                  <c:v>316609</c:v>
                </c:pt>
                <c:pt idx="7">
                  <c:v>310643</c:v>
                </c:pt>
                <c:pt idx="8">
                  <c:v>300366</c:v>
                </c:pt>
                <c:pt idx="9">
                  <c:v>257580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20-4C1E-BB48-835680FD4A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074215"/>
        <c:axId val="60729783"/>
      </c:barChart>
      <c:catAx>
        <c:axId val="5107421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60729783"/>
        <c:crosses val="autoZero"/>
        <c:auto val="1"/>
        <c:lblAlgn val="ctr"/>
        <c:lblOffset val="100"/>
        <c:noMultiLvlLbl val="0"/>
      </c:catAx>
      <c:valAx>
        <c:axId val="6072978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51074215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100" b="1" strike="noStrike" spc="-1">
                <a:solidFill>
                  <a:srgbClr val="595959"/>
                </a:solidFill>
                <a:latin typeface="Calibri"/>
              </a:defRPr>
            </a:pPr>
            <a:r>
              <a:rPr lang="es-ES" sz="1100" b="1" strike="noStrike" spc="-1">
                <a:solidFill>
                  <a:srgbClr val="595959"/>
                </a:solidFill>
                <a:latin typeface="Calibri"/>
              </a:rPr>
              <a:t>Gràfic I-8.13. Nombre mensual (en milers) de passatgers i passatgeres del transport públic a la ciutat de Palma (2020-2019)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'Q3 G13'!$B$18</c:f>
              <c:strCache>
                <c:ptCount val="1"/>
                <c:pt idx="0">
                  <c:v>Any 2020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'Q3 G13'!$A$19:$A$30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'Q3 G13'!$B$19:$B$30</c:f>
              <c:numCache>
                <c:formatCode>General</c:formatCode>
                <c:ptCount val="12"/>
                <c:pt idx="0">
                  <c:v>3052</c:v>
                </c:pt>
                <c:pt idx="1">
                  <c:v>3262</c:v>
                </c:pt>
                <c:pt idx="2">
                  <c:v>1685</c:v>
                </c:pt>
                <c:pt idx="3">
                  <c:v>247</c:v>
                </c:pt>
                <c:pt idx="4">
                  <c:v>773</c:v>
                </c:pt>
                <c:pt idx="5">
                  <c:v>1538</c:v>
                </c:pt>
                <c:pt idx="6">
                  <c:v>2125</c:v>
                </c:pt>
                <c:pt idx="7">
                  <c:v>1907</c:v>
                </c:pt>
                <c:pt idx="8">
                  <c:v>867</c:v>
                </c:pt>
                <c:pt idx="9">
                  <c:v>1971</c:v>
                </c:pt>
                <c:pt idx="10">
                  <c:v>1934</c:v>
                </c:pt>
                <c:pt idx="11">
                  <c:v>1748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8C-4F28-A501-FE9248DE8A34}"/>
            </c:ext>
          </c:extLst>
        </c:ser>
        <c:ser>
          <c:idx val="1"/>
          <c:order val="1"/>
          <c:tx>
            <c:strRef>
              <c:f>'Q3 G13'!$C$18</c:f>
              <c:strCache>
                <c:ptCount val="1"/>
                <c:pt idx="0">
                  <c:v>Any 2019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'Q3 G13'!$A$19:$A$30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'Q3 G13'!$C$19:$C$30</c:f>
              <c:numCache>
                <c:formatCode>General</c:formatCode>
                <c:ptCount val="12"/>
                <c:pt idx="0">
                  <c:v>3111</c:v>
                </c:pt>
                <c:pt idx="1">
                  <c:v>3151</c:v>
                </c:pt>
                <c:pt idx="2">
                  <c:v>3489</c:v>
                </c:pt>
                <c:pt idx="3">
                  <c:v>3624</c:v>
                </c:pt>
                <c:pt idx="4">
                  <c:v>4119</c:v>
                </c:pt>
                <c:pt idx="5">
                  <c:v>3917</c:v>
                </c:pt>
                <c:pt idx="6">
                  <c:v>4172</c:v>
                </c:pt>
                <c:pt idx="7">
                  <c:v>3775</c:v>
                </c:pt>
                <c:pt idx="8">
                  <c:v>4002</c:v>
                </c:pt>
                <c:pt idx="9">
                  <c:v>4175</c:v>
                </c:pt>
                <c:pt idx="10">
                  <c:v>3390</c:v>
                </c:pt>
                <c:pt idx="11">
                  <c:v>3067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38C-4F28-A501-FE9248DE8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9838526"/>
        <c:axId val="28121318"/>
      </c:lineChart>
      <c:catAx>
        <c:axId val="8983852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8121318"/>
        <c:crosses val="autoZero"/>
        <c:auto val="1"/>
        <c:lblAlgn val="ctr"/>
        <c:lblOffset val="100"/>
        <c:noMultiLvlLbl val="0"/>
      </c:catAx>
      <c:valAx>
        <c:axId val="2812131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9838526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IA-8.1. IMD, longitud de la xarxa viària i percentatge de pesants per interval de trànsit a Mallorca (2020)</a:t>
            </a:r>
          </a:p>
        </c:rich>
      </c:tx>
      <c:layout>
        <c:manualLayout>
          <c:xMode val="edge"/>
          <c:yMode val="edge"/>
          <c:x val="0.123007640540404"/>
          <c:y val="2.7539836050474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288417750342"/>
          <c:y val="0.21976604955328399"/>
          <c:w val="0.81202246622476404"/>
          <c:h val="0.652942801878972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'QA1-GA1'!$B$2</c:f>
              <c:strCache>
                <c:ptCount val="1"/>
                <c:pt idx="0">
                  <c:v>Longitud de la xarxa viària (eix esquerre)</c:v>
                </c:pt>
              </c:strCache>
            </c:strRef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'QA1-GA1'!$A$3:$A$13</c:f>
              <c:strCache>
                <c:ptCount val="11"/>
                <c:pt idx="0">
                  <c:v>&lt;50</c:v>
                </c:pt>
                <c:pt idx="1">
                  <c:v>50-99</c:v>
                </c:pt>
                <c:pt idx="2">
                  <c:v>100-249</c:v>
                </c:pt>
                <c:pt idx="3">
                  <c:v>250- 499</c:v>
                </c:pt>
                <c:pt idx="4">
                  <c:v>500- 999</c:v>
                </c:pt>
                <c:pt idx="5">
                  <c:v>1.000- 1.999</c:v>
                </c:pt>
                <c:pt idx="6">
                  <c:v>2.000- 4.999</c:v>
                </c:pt>
                <c:pt idx="7">
                  <c:v>5.000- 9.999</c:v>
                </c:pt>
                <c:pt idx="8">
                  <c:v>10.000- 14.999</c:v>
                </c:pt>
                <c:pt idx="9">
                  <c:v>15.000- 24.999</c:v>
                </c:pt>
                <c:pt idx="10">
                  <c:v>&gt;25.000</c:v>
                </c:pt>
              </c:strCache>
            </c:strRef>
          </c:cat>
          <c:val>
            <c:numRef>
              <c:f>'QA1-GA1'!$B$3:$B$13</c:f>
              <c:numCache>
                <c:formatCode>#,##0.00</c:formatCode>
                <c:ptCount val="11"/>
                <c:pt idx="0">
                  <c:v>16.809999999999999</c:v>
                </c:pt>
                <c:pt idx="1">
                  <c:v>9.1</c:v>
                </c:pt>
                <c:pt idx="2">
                  <c:v>19.329999999999998</c:v>
                </c:pt>
                <c:pt idx="3">
                  <c:v>35.630000000000003</c:v>
                </c:pt>
                <c:pt idx="4">
                  <c:v>25.32</c:v>
                </c:pt>
                <c:pt idx="5">
                  <c:v>260.18</c:v>
                </c:pt>
                <c:pt idx="6">
                  <c:v>504.38</c:v>
                </c:pt>
                <c:pt idx="7">
                  <c:v>425.49</c:v>
                </c:pt>
                <c:pt idx="8">
                  <c:v>152.58000000000001</c:v>
                </c:pt>
                <c:pt idx="9">
                  <c:v>184.87</c:v>
                </c:pt>
                <c:pt idx="10">
                  <c:v>102.72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E8-4842-95FE-F80125193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72"/>
        <c:axId val="81944429"/>
        <c:axId val="192097"/>
      </c:barChart>
      <c:lineChart>
        <c:grouping val="standard"/>
        <c:varyColors val="0"/>
        <c:ser>
          <c:idx val="1"/>
          <c:order val="1"/>
          <c:tx>
            <c:strRef>
              <c:f>'QA1-GA1'!$C$2</c:f>
              <c:strCache>
                <c:ptCount val="1"/>
                <c:pt idx="0">
                  <c:v>% pesants (eix dret)</c:v>
                </c:pt>
              </c:strCache>
            </c:strRef>
          </c:tx>
          <c:spPr>
            <a:ln w="28440" cap="rnd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'QA1-GA1'!$A$3:$A$13</c:f>
              <c:strCache>
                <c:ptCount val="11"/>
                <c:pt idx="0">
                  <c:v>&lt;50</c:v>
                </c:pt>
                <c:pt idx="1">
                  <c:v>50-99</c:v>
                </c:pt>
                <c:pt idx="2">
                  <c:v>100-249</c:v>
                </c:pt>
                <c:pt idx="3">
                  <c:v>250- 499</c:v>
                </c:pt>
                <c:pt idx="4">
                  <c:v>500- 999</c:v>
                </c:pt>
                <c:pt idx="5">
                  <c:v>1.000- 1.999</c:v>
                </c:pt>
                <c:pt idx="6">
                  <c:v>2.000- 4.999</c:v>
                </c:pt>
                <c:pt idx="7">
                  <c:v>5.000- 9.999</c:v>
                </c:pt>
                <c:pt idx="8">
                  <c:v>10.000- 14.999</c:v>
                </c:pt>
                <c:pt idx="9">
                  <c:v>15.000- 24.999</c:v>
                </c:pt>
                <c:pt idx="10">
                  <c:v>&gt;25.000</c:v>
                </c:pt>
              </c:strCache>
            </c:strRef>
          </c:cat>
          <c:val>
            <c:numRef>
              <c:f>'QA1-GA1'!$C$3:$C$13</c:f>
              <c:numCache>
                <c:formatCode>#,##0.00</c:formatCode>
                <c:ptCount val="11"/>
                <c:pt idx="0">
                  <c:v>0.69</c:v>
                </c:pt>
                <c:pt idx="1">
                  <c:v>2.12</c:v>
                </c:pt>
                <c:pt idx="2">
                  <c:v>5.21</c:v>
                </c:pt>
                <c:pt idx="3">
                  <c:v>5.21</c:v>
                </c:pt>
                <c:pt idx="4">
                  <c:v>6.35</c:v>
                </c:pt>
                <c:pt idx="5">
                  <c:v>6.72</c:v>
                </c:pt>
                <c:pt idx="6">
                  <c:v>6.94</c:v>
                </c:pt>
                <c:pt idx="7">
                  <c:v>7.86</c:v>
                </c:pt>
                <c:pt idx="8">
                  <c:v>8.02</c:v>
                </c:pt>
                <c:pt idx="9">
                  <c:v>8.6199999999999992</c:v>
                </c:pt>
                <c:pt idx="10">
                  <c:v>7.98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E8-4842-95FE-F80125193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86832613"/>
        <c:axId val="92290897"/>
      </c:lineChart>
      <c:catAx>
        <c:axId val="8194442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192097"/>
        <c:crosses val="autoZero"/>
        <c:auto val="1"/>
        <c:lblAlgn val="ctr"/>
        <c:lblOffset val="100"/>
        <c:noMultiLvlLbl val="0"/>
      </c:catAx>
      <c:valAx>
        <c:axId val="19209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s-ES" sz="700" b="1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es-ES" sz="700" b="1" strike="noStrike" spc="-1">
                    <a:solidFill>
                      <a:srgbClr val="000000"/>
                    </a:solidFill>
                    <a:latin typeface="Arial"/>
                  </a:rPr>
                  <a:t>Longitud de la xarxa viària</a:t>
                </a:r>
              </a:p>
            </c:rich>
          </c:tx>
          <c:layout>
            <c:manualLayout>
              <c:xMode val="edge"/>
              <c:yMode val="edge"/>
              <c:x val="2.1150635025046799E-2"/>
              <c:y val="0.34060974486506401"/>
            </c:manualLayout>
          </c:layout>
          <c:overlay val="0"/>
          <c:spPr>
            <a:noFill/>
            <a:ln w="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1944429"/>
        <c:crosses val="autoZero"/>
        <c:crossBetween val="between"/>
      </c:valAx>
      <c:catAx>
        <c:axId val="8683261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92290897"/>
        <c:crosses val="autoZero"/>
        <c:auto val="1"/>
        <c:lblAlgn val="ctr"/>
        <c:lblOffset val="100"/>
        <c:noMultiLvlLbl val="0"/>
      </c:catAx>
      <c:valAx>
        <c:axId val="92290897"/>
        <c:scaling>
          <c:orientation val="minMax"/>
        </c:scaling>
        <c:delete val="0"/>
        <c:axPos val="r"/>
        <c:title>
          <c:tx>
            <c:rich>
              <a:bodyPr rot="5400000"/>
              <a:lstStyle/>
              <a:p>
                <a:pPr>
                  <a:defRPr lang="es-ES" sz="600" b="1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es-ES" sz="600" b="1" strike="noStrike" spc="-1">
                    <a:solidFill>
                      <a:srgbClr val="000000"/>
                    </a:solidFill>
                    <a:latin typeface="Arial"/>
                  </a:rPr>
                  <a:t>% pesants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6832613"/>
        <c:crosses val="max"/>
        <c:crossBetween val="between"/>
      </c:valAx>
      <c:spPr>
        <a:noFill/>
        <a:ln w="0">
          <a:solidFill>
            <a:srgbClr val="000000"/>
          </a:solidFill>
        </a:ln>
      </c:spPr>
    </c:plotArea>
    <c:legend>
      <c:legendPos val="b"/>
      <c:layout>
        <c:manualLayout>
          <c:xMode val="edge"/>
          <c:yMode val="edge"/>
          <c:x val="0.20900848016706899"/>
          <c:y val="0.108325759789884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n-US"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000000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7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700" b="1" strike="noStrike" spc="-1">
                <a:solidFill>
                  <a:srgbClr val="000000"/>
                </a:solidFill>
                <a:latin typeface="Arial"/>
              </a:rPr>
              <a:t>Gràfic IA-8.2. Variació del 2020 respecte del 2019 de la IMD, la longitud de xarxa viària i percentatge de pesants per intervals de trànsit a Menorca</a:t>
            </a:r>
          </a:p>
        </c:rich>
      </c:tx>
      <c:layout>
        <c:manualLayout>
          <c:xMode val="edge"/>
          <c:yMode val="edge"/>
          <c:x val="0.17295915333848599"/>
          <c:y val="3.2372680615870501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200190261014"/>
          <c:y val="0.25523095144097901"/>
          <c:w val="0.80171234912896105"/>
          <c:h val="0.62850375049348595"/>
        </c:manualLayout>
      </c:layout>
      <c:barChart>
        <c:barDir val="col"/>
        <c:grouping val="clustered"/>
        <c:varyColors val="0"/>
        <c:ser>
          <c:idx val="0"/>
          <c:order val="0"/>
          <c:tx>
            <c:v>2020</c:v>
          </c:tx>
          <c:spPr>
            <a:solidFill>
              <a:srgbClr val="FFC000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'QA2-GA2'!$A$4:$A$10</c:f>
              <c:strCache>
                <c:ptCount val="7"/>
                <c:pt idx="0">
                  <c:v>&lt;1.000</c:v>
                </c:pt>
                <c:pt idx="1">
                  <c:v>1000-1999</c:v>
                </c:pt>
                <c:pt idx="2">
                  <c:v>2.000-4.999</c:v>
                </c:pt>
                <c:pt idx="3">
                  <c:v>5.000-9.999</c:v>
                </c:pt>
                <c:pt idx="4">
                  <c:v>10.000-14.999</c:v>
                </c:pt>
                <c:pt idx="5">
                  <c:v>15.000-24.999</c:v>
                </c:pt>
                <c:pt idx="6">
                  <c:v>&gt;25.000</c:v>
                </c:pt>
              </c:strCache>
            </c:strRef>
          </c:cat>
          <c:val>
            <c:numRef>
              <c:f>'QA2-GA2'!$B$4:$B$10</c:f>
              <c:numCache>
                <c:formatCode>0.00</c:formatCode>
                <c:ptCount val="7"/>
                <c:pt idx="0">
                  <c:v>10.45</c:v>
                </c:pt>
                <c:pt idx="1">
                  <c:v>3.91</c:v>
                </c:pt>
                <c:pt idx="2">
                  <c:v>36.200000000000003</c:v>
                </c:pt>
                <c:pt idx="3">
                  <c:v>66.459999999999994</c:v>
                </c:pt>
                <c:pt idx="4">
                  <c:v>11.11</c:v>
                </c:pt>
                <c:pt idx="5">
                  <c:v>3.81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6-4788-8B80-748EF4F33B67}"/>
            </c:ext>
          </c:extLst>
        </c:ser>
        <c:ser>
          <c:idx val="1"/>
          <c:order val="1"/>
          <c:tx>
            <c:v>2019</c:v>
          </c:tx>
          <c:spPr>
            <a:solidFill>
              <a:srgbClr val="BFBFBF"/>
            </a:solidFill>
            <a:ln w="0">
              <a:solidFill>
                <a:srgbClr val="000000"/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'QA2-GA2'!$A$4:$A$10</c:f>
              <c:strCache>
                <c:ptCount val="7"/>
                <c:pt idx="0">
                  <c:v>&lt;1.000</c:v>
                </c:pt>
                <c:pt idx="1">
                  <c:v>1000-1999</c:v>
                </c:pt>
                <c:pt idx="2">
                  <c:v>2.000-4.999</c:v>
                </c:pt>
                <c:pt idx="3">
                  <c:v>5.000-9.999</c:v>
                </c:pt>
                <c:pt idx="4">
                  <c:v>10.000-14.999</c:v>
                </c:pt>
                <c:pt idx="5">
                  <c:v>15.000-24.999</c:v>
                </c:pt>
                <c:pt idx="6">
                  <c:v>&gt;25.000</c:v>
                </c:pt>
              </c:strCache>
            </c:strRef>
          </c:cat>
          <c:val>
            <c:numRef>
              <c:f>'QA2-GA2'!$C$4:$C$10</c:f>
              <c:numCache>
                <c:formatCode>0.00</c:formatCode>
                <c:ptCount val="7"/>
                <c:pt idx="0">
                  <c:v>10.45</c:v>
                </c:pt>
                <c:pt idx="1">
                  <c:v>3.91</c:v>
                </c:pt>
                <c:pt idx="2">
                  <c:v>13.6</c:v>
                </c:pt>
                <c:pt idx="3">
                  <c:v>32.4</c:v>
                </c:pt>
                <c:pt idx="4">
                  <c:v>58.57</c:v>
                </c:pt>
                <c:pt idx="5">
                  <c:v>9.1999999999999993</c:v>
                </c:pt>
                <c:pt idx="6">
                  <c:v>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36-4788-8B80-748EF4F33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27621"/>
        <c:axId val="89683750"/>
      </c:barChart>
      <c:lineChart>
        <c:grouping val="standard"/>
        <c:varyColors val="0"/>
        <c:ser>
          <c:idx val="2"/>
          <c:order val="2"/>
          <c:tx>
            <c:strRef>
              <c:f>'QA2-GA2'!$D$2:$D$3</c:f>
              <c:strCache>
                <c:ptCount val="2"/>
                <c:pt idx="0">
                  <c:v>% pesants</c:v>
                </c:pt>
                <c:pt idx="1">
                  <c:v>2020</c:v>
                </c:pt>
              </c:strCache>
            </c:strRef>
          </c:tx>
          <c:spPr>
            <a:ln w="19080" cap="rnd">
              <a:solidFill>
                <a:srgbClr val="80808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'QA2-GA2'!$A$4:$A$10</c:f>
              <c:strCache>
                <c:ptCount val="7"/>
                <c:pt idx="0">
                  <c:v>&lt;1.000</c:v>
                </c:pt>
                <c:pt idx="1">
                  <c:v>1000-1999</c:v>
                </c:pt>
                <c:pt idx="2">
                  <c:v>2.000-4.999</c:v>
                </c:pt>
                <c:pt idx="3">
                  <c:v>5.000-9.999</c:v>
                </c:pt>
                <c:pt idx="4">
                  <c:v>10.000-14.999</c:v>
                </c:pt>
                <c:pt idx="5">
                  <c:v>15.000-24.999</c:v>
                </c:pt>
                <c:pt idx="6">
                  <c:v>&gt;25.000</c:v>
                </c:pt>
              </c:strCache>
            </c:strRef>
          </c:cat>
          <c:val>
            <c:numRef>
              <c:f>'QA2-GA2'!$D$4:$D$9</c:f>
              <c:numCache>
                <c:formatCode>0.00</c:formatCode>
                <c:ptCount val="6"/>
                <c:pt idx="2">
                  <c:v>3.6186022099447501</c:v>
                </c:pt>
                <c:pt idx="3">
                  <c:v>5.4851986157086996</c:v>
                </c:pt>
                <c:pt idx="4">
                  <c:v>7.4059135913591403</c:v>
                </c:pt>
                <c:pt idx="5">
                  <c:v>11.75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36-4788-8B80-748EF4F33B67}"/>
            </c:ext>
          </c:extLst>
        </c:ser>
        <c:ser>
          <c:idx val="3"/>
          <c:order val="3"/>
          <c:tx>
            <c:strRef>
              <c:f>'QA2-GA2'!$E$2:$E$3</c:f>
              <c:strCache>
                <c:ptCount val="2"/>
                <c:pt idx="0">
                  <c:v>% pesants</c:v>
                </c:pt>
                <c:pt idx="1">
                  <c:v>2019</c:v>
                </c:pt>
              </c:strCache>
            </c:strRef>
          </c:tx>
          <c:spPr>
            <a:ln w="19080" cap="rnd">
              <a:solidFill>
                <a:srgbClr val="FF6600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'QA2-GA2'!$A$4:$A$10</c:f>
              <c:strCache>
                <c:ptCount val="7"/>
                <c:pt idx="0">
                  <c:v>&lt;1.000</c:v>
                </c:pt>
                <c:pt idx="1">
                  <c:v>1000-1999</c:v>
                </c:pt>
                <c:pt idx="2">
                  <c:v>2.000-4.999</c:v>
                </c:pt>
                <c:pt idx="3">
                  <c:v>5.000-9.999</c:v>
                </c:pt>
                <c:pt idx="4">
                  <c:v>10.000-14.999</c:v>
                </c:pt>
                <c:pt idx="5">
                  <c:v>15.000-24.999</c:v>
                </c:pt>
                <c:pt idx="6">
                  <c:v>&gt;25.000</c:v>
                </c:pt>
              </c:strCache>
            </c:strRef>
          </c:cat>
          <c:val>
            <c:numRef>
              <c:f>'QA2-GA2'!$E$4:$E$10</c:f>
              <c:numCache>
                <c:formatCode>0.00</c:formatCode>
                <c:ptCount val="7"/>
                <c:pt idx="0">
                  <c:v>3.07</c:v>
                </c:pt>
                <c:pt idx="1">
                  <c:v>6.98</c:v>
                </c:pt>
                <c:pt idx="2">
                  <c:v>5.4911323529411797</c:v>
                </c:pt>
                <c:pt idx="3">
                  <c:v>4.0554320987654302</c:v>
                </c:pt>
                <c:pt idx="4">
                  <c:v>7.0791275396960902</c:v>
                </c:pt>
                <c:pt idx="5">
                  <c:v>6.31</c:v>
                </c:pt>
                <c:pt idx="6">
                  <c:v>9.69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36-4788-8B80-748EF4F33B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49186882"/>
        <c:axId val="84649955"/>
      </c:lineChart>
      <c:catAx>
        <c:axId val="1192762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648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89683750"/>
        <c:crosses val="autoZero"/>
        <c:auto val="1"/>
        <c:lblAlgn val="ctr"/>
        <c:lblOffset val="100"/>
        <c:noMultiLvlLbl val="0"/>
      </c:catAx>
      <c:valAx>
        <c:axId val="89683750"/>
        <c:scaling>
          <c:orientation val="minMax"/>
        </c:scaling>
        <c:delete val="0"/>
        <c:axPos val="l"/>
        <c:majorGridlines>
          <c:spPr>
            <a:ln w="6480">
              <a:solidFill>
                <a:srgbClr val="8B8B8B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lang="es-ES" sz="700" b="1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es-ES" sz="700" b="1" strike="noStrike" spc="-1">
                    <a:solidFill>
                      <a:srgbClr val="000000"/>
                    </a:solidFill>
                    <a:latin typeface="Arial"/>
                  </a:rPr>
                  <a:t>Longitud de la xarxa viària</a:t>
                </a:r>
              </a:p>
            </c:rich>
          </c:tx>
          <c:layout>
            <c:manualLayout>
              <c:xMode val="edge"/>
              <c:yMode val="edge"/>
              <c:x val="2.50906712646412E-2"/>
              <c:y val="0.31316620607974699"/>
            </c:manualLayout>
          </c:layout>
          <c:overlay val="0"/>
          <c:spPr>
            <a:noFill/>
            <a:ln w="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6480">
            <a:solidFill>
              <a:srgbClr val="000000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11927621"/>
        <c:crosses val="autoZero"/>
        <c:crossBetween val="between"/>
      </c:valAx>
      <c:catAx>
        <c:axId val="4918688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4649955"/>
        <c:crosses val="autoZero"/>
        <c:auto val="1"/>
        <c:lblAlgn val="ctr"/>
        <c:lblOffset val="100"/>
        <c:noMultiLvlLbl val="0"/>
      </c:catAx>
      <c:valAx>
        <c:axId val="84649955"/>
        <c:scaling>
          <c:orientation val="minMax"/>
        </c:scaling>
        <c:delete val="0"/>
        <c:axPos val="r"/>
        <c:title>
          <c:tx>
            <c:rich>
              <a:bodyPr rot="5400000"/>
              <a:lstStyle/>
              <a:p>
                <a:pPr>
                  <a:defRPr lang="es-ES" sz="700" b="1" strike="noStrike" spc="-1">
                    <a:solidFill>
                      <a:srgbClr val="000000"/>
                    </a:solidFill>
                    <a:latin typeface="Arial"/>
                  </a:defRPr>
                </a:pPr>
                <a:r>
                  <a:rPr lang="es-ES" sz="700" b="1" strike="noStrike" spc="-1">
                    <a:solidFill>
                      <a:srgbClr val="000000"/>
                    </a:solidFill>
                    <a:latin typeface="Arial"/>
                  </a:rPr>
                  <a:t>% pesants</a:t>
                </a:r>
              </a:p>
            </c:rich>
          </c:tx>
          <c:layout>
            <c:manualLayout>
              <c:xMode val="edge"/>
              <c:yMode val="edge"/>
              <c:x val="0.94839169986325"/>
              <c:y val="0.48006316620608003"/>
            </c:manualLayout>
          </c:layout>
          <c:overlay val="0"/>
          <c:spPr>
            <a:noFill/>
            <a:ln w="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6480">
            <a:solidFill>
              <a:srgbClr val="8B8B8B"/>
            </a:solidFill>
            <a:round/>
          </a:ln>
        </c:spPr>
        <c:txPr>
          <a:bodyPr/>
          <a:lstStyle/>
          <a:p>
            <a:pPr>
              <a:defRPr lang="en-US" sz="700" b="0" strike="noStrike" spc="-1">
                <a:solidFill>
                  <a:srgbClr val="000000"/>
                </a:solidFill>
                <a:latin typeface="Arial"/>
              </a:defRPr>
            </a:pPr>
            <a:endParaRPr lang="ca-ES"/>
          </a:p>
        </c:txPr>
        <c:crossAx val="49186882"/>
        <c:crosses val="max"/>
        <c:crossBetween val="between"/>
      </c:valAx>
      <c:spPr>
        <a:solidFill>
          <a:srgbClr val="FFFFFF"/>
        </a:solidFill>
        <a:ln w="0">
          <a:solidFill>
            <a:srgbClr val="A6A6A6"/>
          </a:solidFill>
        </a:ln>
      </c:spPr>
    </c:plotArea>
    <c:legend>
      <c:legendPos val="t"/>
      <c:layout>
        <c:manualLayout>
          <c:xMode val="edge"/>
          <c:yMode val="edge"/>
          <c:x val="0.219936528510837"/>
          <c:y val="0.15300925925925901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lang="en-US" sz="1000" b="0" strike="noStrike" spc="-1">
              <a:solidFill>
                <a:srgbClr val="000000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6480"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I-8.3.a. Nombre mensual de passatgers i passatgeres per via aèria a les Baleares per illes (2019-2020):</a:t>
            </a:r>
            <a:r>
              <a:rPr lang="es-ES" sz="1000" b="1" strike="noStrike" spc="-1" baseline="0">
                <a:solidFill>
                  <a:srgbClr val="000000"/>
                </a:solidFill>
                <a:latin typeface="Arial"/>
                <a:ea typeface="Arial"/>
              </a:rPr>
              <a:t> a</a:t>
            </a: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rribades a Palma</a:t>
            </a:r>
          </a:p>
        </c:rich>
      </c:tx>
      <c:overlay val="0"/>
      <c:spPr>
        <a:noFill/>
        <a:ln w="2556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[1]Hoja1!$B$54</c:f>
              <c:strCache>
                <c:ptCount val="1"/>
                <c:pt idx="0">
                  <c:v>Any 2019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[1]Hoja1!$C$53:$N$53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[1]Hoja1!$C$54:$N$54</c:f>
              <c:numCache>
                <c:formatCode>General</c:formatCode>
                <c:ptCount val="12"/>
                <c:pt idx="0">
                  <c:v>414118</c:v>
                </c:pt>
                <c:pt idx="1">
                  <c:v>457988</c:v>
                </c:pt>
                <c:pt idx="2">
                  <c:v>679104</c:v>
                </c:pt>
                <c:pt idx="3">
                  <c:v>1327120</c:v>
                </c:pt>
                <c:pt idx="4">
                  <c:v>1645278</c:v>
                </c:pt>
                <c:pt idx="5">
                  <c:v>1955753</c:v>
                </c:pt>
                <c:pt idx="6">
                  <c:v>2151161</c:v>
                </c:pt>
                <c:pt idx="7">
                  <c:v>2088944</c:v>
                </c:pt>
                <c:pt idx="8">
                  <c:v>1841889</c:v>
                </c:pt>
                <c:pt idx="9">
                  <c:v>1344242</c:v>
                </c:pt>
                <c:pt idx="10">
                  <c:v>456046</c:v>
                </c:pt>
                <c:pt idx="11">
                  <c:v>479092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4E-4071-97A7-2E7A9D20728D}"/>
            </c:ext>
          </c:extLst>
        </c:ser>
        <c:ser>
          <c:idx val="1"/>
          <c:order val="1"/>
          <c:tx>
            <c:strRef>
              <c:f>[1]Hoja1!$B$55</c:f>
              <c:strCache>
                <c:ptCount val="1"/>
                <c:pt idx="0">
                  <c:v>Any 2020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[1]Hoja1!$C$53:$N$53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[1]Hoja1!$C$55:$N$55</c:f>
              <c:numCache>
                <c:formatCode>General</c:formatCode>
                <c:ptCount val="12"/>
                <c:pt idx="0">
                  <c:v>407562</c:v>
                </c:pt>
                <c:pt idx="1">
                  <c:v>473849</c:v>
                </c:pt>
                <c:pt idx="2">
                  <c:v>242941</c:v>
                </c:pt>
                <c:pt idx="3">
                  <c:v>4282</c:v>
                </c:pt>
                <c:pt idx="4">
                  <c:v>11050</c:v>
                </c:pt>
                <c:pt idx="5">
                  <c:v>72710</c:v>
                </c:pt>
                <c:pt idx="6">
                  <c:v>625990</c:v>
                </c:pt>
                <c:pt idx="7">
                  <c:v>557602</c:v>
                </c:pt>
                <c:pt idx="8">
                  <c:v>237084</c:v>
                </c:pt>
                <c:pt idx="9">
                  <c:v>193729</c:v>
                </c:pt>
                <c:pt idx="10">
                  <c:v>94420</c:v>
                </c:pt>
                <c:pt idx="11">
                  <c:v>122405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4E-4071-97A7-2E7A9D207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81079571"/>
        <c:axId val="63156465"/>
      </c:lineChart>
      <c:catAx>
        <c:axId val="8107957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63156465"/>
        <c:crosses val="autoZero"/>
        <c:auto val="1"/>
        <c:lblAlgn val="ctr"/>
        <c:lblOffset val="100"/>
        <c:noMultiLvlLbl val="0"/>
      </c:catAx>
      <c:valAx>
        <c:axId val="63156465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1079571"/>
        <c:crosses val="autoZero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9.53596785866557E-2"/>
          <c:y val="0.89746427959750996"/>
          <c:w val="0.38959596585859801"/>
          <c:h val="8.2761541310403697E-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I-8.3.b. Nombre mensual de passatgers i passatgeres per via aèria a les Baleares per illes (2019-2020): arribades a Maó</a:t>
            </a:r>
          </a:p>
        </c:rich>
      </c:tx>
      <c:layout>
        <c:manualLayout>
          <c:xMode val="edge"/>
          <c:yMode val="edge"/>
          <c:x val="9.6224116930572506E-2"/>
          <c:y val="3.3291614518147702E-2"/>
        </c:manualLayout>
      </c:layout>
      <c:overlay val="0"/>
      <c:spPr>
        <a:noFill/>
        <a:ln w="2556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[1]Hoja1!$B$62</c:f>
              <c:strCache>
                <c:ptCount val="1"/>
                <c:pt idx="0">
                  <c:v>Any 2019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[1]Hoja1!$C$61:$N$61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[1]Hoja1!$C$62:$N$62</c:f>
              <c:numCache>
                <c:formatCode>General</c:formatCode>
                <c:ptCount val="12"/>
                <c:pt idx="0">
                  <c:v>35455</c:v>
                </c:pt>
                <c:pt idx="1">
                  <c:v>38061</c:v>
                </c:pt>
                <c:pt idx="2">
                  <c:v>55197</c:v>
                </c:pt>
                <c:pt idx="3">
                  <c:v>86864</c:v>
                </c:pt>
                <c:pt idx="4">
                  <c:v>170462</c:v>
                </c:pt>
                <c:pt idx="5">
                  <c:v>272527</c:v>
                </c:pt>
                <c:pt idx="6">
                  <c:v>327206</c:v>
                </c:pt>
                <c:pt idx="7">
                  <c:v>334833</c:v>
                </c:pt>
                <c:pt idx="8">
                  <c:v>227606</c:v>
                </c:pt>
                <c:pt idx="9">
                  <c:v>106305</c:v>
                </c:pt>
                <c:pt idx="10">
                  <c:v>40167</c:v>
                </c:pt>
                <c:pt idx="11">
                  <c:v>42720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29-468D-B240-48EB3CBE36CA}"/>
            </c:ext>
          </c:extLst>
        </c:ser>
        <c:ser>
          <c:idx val="1"/>
          <c:order val="1"/>
          <c:tx>
            <c:strRef>
              <c:f>[1]Hoja1!$B$63</c:f>
              <c:strCache>
                <c:ptCount val="1"/>
                <c:pt idx="0">
                  <c:v>Any 2020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[1]Hoja1!$C$61:$N$61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[1]Hoja1!$C$63:$N$63</c:f>
              <c:numCache>
                <c:formatCode>General</c:formatCode>
                <c:ptCount val="12"/>
                <c:pt idx="0">
                  <c:v>37992</c:v>
                </c:pt>
                <c:pt idx="1">
                  <c:v>45528</c:v>
                </c:pt>
                <c:pt idx="2">
                  <c:v>24040</c:v>
                </c:pt>
                <c:pt idx="3">
                  <c:v>936</c:v>
                </c:pt>
                <c:pt idx="4">
                  <c:v>2231</c:v>
                </c:pt>
                <c:pt idx="5">
                  <c:v>13967</c:v>
                </c:pt>
                <c:pt idx="6">
                  <c:v>119996</c:v>
                </c:pt>
                <c:pt idx="7">
                  <c:v>152698</c:v>
                </c:pt>
                <c:pt idx="8">
                  <c:v>74035</c:v>
                </c:pt>
                <c:pt idx="9">
                  <c:v>31675</c:v>
                </c:pt>
                <c:pt idx="10">
                  <c:v>14580</c:v>
                </c:pt>
                <c:pt idx="11">
                  <c:v>20282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29-468D-B240-48EB3CBE3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9657572"/>
        <c:axId val="99547055"/>
      </c:lineChart>
      <c:catAx>
        <c:axId val="296575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9547055"/>
        <c:crosses val="autoZero"/>
        <c:auto val="1"/>
        <c:lblAlgn val="ctr"/>
        <c:lblOffset val="100"/>
        <c:noMultiLvlLbl val="0"/>
      </c:catAx>
      <c:valAx>
        <c:axId val="99547055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9657572"/>
        <c:crosses val="autoZero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7.9176727909011396E-2"/>
          <c:y val="0.88822354335003295"/>
          <c:w val="0.38959601924759402"/>
          <c:h val="8.3336249635462295E-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</a:rPr>
              <a:t>Gràfic I-8.3.c. Nombre mensual de passatgers i passatgeres per via aèria a les Baleares per illes (2019-2020): arribades a Eivissa</a:t>
            </a:r>
          </a:p>
        </c:rich>
      </c:tx>
      <c:overlay val="0"/>
      <c:spPr>
        <a:noFill/>
        <a:ln w="2556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[1]Hoja1!$B$70</c:f>
              <c:strCache>
                <c:ptCount val="1"/>
                <c:pt idx="0">
                  <c:v>Any 2019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[1]Hoja1!$C$69:$N$69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[1]Hoja1!$C$70:$N$70</c:f>
              <c:numCache>
                <c:formatCode>General</c:formatCode>
                <c:ptCount val="12"/>
                <c:pt idx="0">
                  <c:v>88338</c:v>
                </c:pt>
                <c:pt idx="1">
                  <c:v>90596</c:v>
                </c:pt>
                <c:pt idx="2">
                  <c:v>125008</c:v>
                </c:pt>
                <c:pt idx="3">
                  <c:v>278014</c:v>
                </c:pt>
                <c:pt idx="4">
                  <c:v>465755</c:v>
                </c:pt>
                <c:pt idx="5">
                  <c:v>598476</c:v>
                </c:pt>
                <c:pt idx="6">
                  <c:v>676561</c:v>
                </c:pt>
                <c:pt idx="7">
                  <c:v>673070</c:v>
                </c:pt>
                <c:pt idx="8">
                  <c:v>553561</c:v>
                </c:pt>
                <c:pt idx="9">
                  <c:v>317215</c:v>
                </c:pt>
                <c:pt idx="10">
                  <c:v>96300</c:v>
                </c:pt>
                <c:pt idx="11">
                  <c:v>99223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F-420B-888C-472233D656A2}"/>
            </c:ext>
          </c:extLst>
        </c:ser>
        <c:ser>
          <c:idx val="1"/>
          <c:order val="1"/>
          <c:tx>
            <c:strRef>
              <c:f>[1]Hoja1!$B$71</c:f>
              <c:strCache>
                <c:ptCount val="1"/>
                <c:pt idx="0">
                  <c:v>Any 2020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[1]Hoja1!$C$69:$N$69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[1]Hoja1!$C$71:$N$71</c:f>
              <c:numCache>
                <c:formatCode>General</c:formatCode>
                <c:ptCount val="12"/>
                <c:pt idx="0">
                  <c:v>92093</c:v>
                </c:pt>
                <c:pt idx="1">
                  <c:v>97677</c:v>
                </c:pt>
                <c:pt idx="2">
                  <c:v>51598</c:v>
                </c:pt>
                <c:pt idx="3">
                  <c:v>1563</c:v>
                </c:pt>
                <c:pt idx="4">
                  <c:v>3947</c:v>
                </c:pt>
                <c:pt idx="5">
                  <c:v>28622</c:v>
                </c:pt>
                <c:pt idx="6">
                  <c:v>240123</c:v>
                </c:pt>
                <c:pt idx="7">
                  <c:v>268507</c:v>
                </c:pt>
                <c:pt idx="8">
                  <c:v>125123</c:v>
                </c:pt>
                <c:pt idx="9">
                  <c:v>71122</c:v>
                </c:pt>
                <c:pt idx="10">
                  <c:v>32325</c:v>
                </c:pt>
                <c:pt idx="11">
                  <c:v>41530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4F-420B-888C-472233D656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2953816"/>
        <c:axId val="75965808"/>
      </c:lineChart>
      <c:catAx>
        <c:axId val="22953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75965808"/>
        <c:crosses val="autoZero"/>
        <c:auto val="1"/>
        <c:lblAlgn val="ctr"/>
        <c:lblOffset val="100"/>
        <c:noMultiLvlLbl val="0"/>
      </c:catAx>
      <c:valAx>
        <c:axId val="7596580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2953816"/>
        <c:crosses val="autoZero"/>
        <c:crossBetween val="between"/>
      </c:valAx>
      <c:spPr>
        <a:noFill/>
        <a:ln w="25560">
          <a:noFill/>
        </a:ln>
      </c:spPr>
    </c:plotArea>
    <c:legend>
      <c:legendPos val="r"/>
      <c:layout>
        <c:manualLayout>
          <c:xMode val="edge"/>
          <c:yMode val="edge"/>
          <c:x val="4.2190797173080698E-2"/>
          <c:y val="0.89201349831271104"/>
          <c:w val="0.38959601924759402"/>
          <c:h val="8.3626254035318801E-2"/>
        </c:manualLayout>
      </c:layout>
      <c:overlay val="0"/>
      <c:spPr>
        <a:noFill/>
        <a:ln w="2556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I-8.4.a. Comparació de l’evolució dels vols nacionals a les Illes Balears (2019-2020)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[2]Hoja2!$B$111:$C$111</c:f>
              <c:strCache>
                <c:ptCount val="1"/>
                <c:pt idx="0">
                  <c:v>2019 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[2]Hoja2!$D$110:$O$110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[2]Hoja2!$D$111:$O$111</c:f>
              <c:numCache>
                <c:formatCode>General</c:formatCode>
                <c:ptCount val="12"/>
                <c:pt idx="0">
                  <c:v>366669</c:v>
                </c:pt>
                <c:pt idx="1">
                  <c:v>356767</c:v>
                </c:pt>
                <c:pt idx="2">
                  <c:v>468703</c:v>
                </c:pt>
                <c:pt idx="3">
                  <c:v>515147</c:v>
                </c:pt>
                <c:pt idx="4">
                  <c:v>527984</c:v>
                </c:pt>
                <c:pt idx="5">
                  <c:v>671186</c:v>
                </c:pt>
                <c:pt idx="6">
                  <c:v>746211</c:v>
                </c:pt>
                <c:pt idx="7">
                  <c:v>751362</c:v>
                </c:pt>
                <c:pt idx="8">
                  <c:v>606813</c:v>
                </c:pt>
                <c:pt idx="9">
                  <c:v>463933</c:v>
                </c:pt>
                <c:pt idx="10">
                  <c:v>393324</c:v>
                </c:pt>
                <c:pt idx="11">
                  <c:v>405294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81-40E1-88F8-67821FBC9E4D}"/>
            </c:ext>
          </c:extLst>
        </c:ser>
        <c:ser>
          <c:idx val="1"/>
          <c:order val="1"/>
          <c:tx>
            <c:strRef>
              <c:f>[2]Hoja2!$B$113:$C$113</c:f>
              <c:strCache>
                <c:ptCount val="1"/>
                <c:pt idx="0">
                  <c:v>2020 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[2]Hoja2!$D$110:$O$110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Septembre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[2]Hoja2!$D$113:$O$113</c:f>
              <c:numCache>
                <c:formatCode>General</c:formatCode>
                <c:ptCount val="12"/>
                <c:pt idx="0">
                  <c:v>386534</c:v>
                </c:pt>
                <c:pt idx="1">
                  <c:v>356767</c:v>
                </c:pt>
                <c:pt idx="2">
                  <c:v>196975</c:v>
                </c:pt>
                <c:pt idx="3">
                  <c:v>6435</c:v>
                </c:pt>
                <c:pt idx="4">
                  <c:v>15921</c:v>
                </c:pt>
                <c:pt idx="5">
                  <c:v>78853</c:v>
                </c:pt>
                <c:pt idx="6">
                  <c:v>363255</c:v>
                </c:pt>
                <c:pt idx="7">
                  <c:v>516090</c:v>
                </c:pt>
                <c:pt idx="8">
                  <c:v>307363</c:v>
                </c:pt>
                <c:pt idx="9">
                  <c:v>205996</c:v>
                </c:pt>
                <c:pt idx="10">
                  <c:v>121787</c:v>
                </c:pt>
                <c:pt idx="11">
                  <c:v>154232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81-40E1-88F8-67821FBC9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669714"/>
        <c:axId val="52261540"/>
      </c:lineChart>
      <c:catAx>
        <c:axId val="266971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52261540"/>
        <c:crosses val="autoZero"/>
        <c:auto val="1"/>
        <c:lblAlgn val="ctr"/>
        <c:lblOffset val="100"/>
        <c:noMultiLvlLbl val="0"/>
      </c:catAx>
      <c:valAx>
        <c:axId val="52261540"/>
        <c:scaling>
          <c:orientation val="minMax"/>
          <c:max val="25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669714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I-8.4.b. Comparació de l’evolució dels vols internacionals a les Illes Balears (2019-2020)</a:t>
            </a:r>
          </a:p>
        </c:rich>
      </c:tx>
      <c:layout>
        <c:manualLayout>
          <c:xMode val="edge"/>
          <c:yMode val="edge"/>
          <c:x val="0.12921974989725801"/>
          <c:y val="2.3660714285714299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'G4'!$C$3</c:f>
              <c:strCache>
                <c:ptCount val="1"/>
                <c:pt idx="0">
                  <c:v>2019 Internacionals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'G4'!$A$4:$A$15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'G4'!$C$4:$C$15</c:f>
              <c:numCache>
                <c:formatCode>General</c:formatCode>
                <c:ptCount val="12"/>
                <c:pt idx="0">
                  <c:v>171242</c:v>
                </c:pt>
                <c:pt idx="1">
                  <c:v>229878</c:v>
                </c:pt>
                <c:pt idx="2">
                  <c:v>390606</c:v>
                </c:pt>
                <c:pt idx="3">
                  <c:v>1176851</c:v>
                </c:pt>
                <c:pt idx="4">
                  <c:v>1753511</c:v>
                </c:pt>
                <c:pt idx="5">
                  <c:v>2155570</c:v>
                </c:pt>
                <c:pt idx="6">
                  <c:v>2408717</c:v>
                </c:pt>
                <c:pt idx="7">
                  <c:v>2345485</c:v>
                </c:pt>
                <c:pt idx="8">
                  <c:v>2016243</c:v>
                </c:pt>
                <c:pt idx="9">
                  <c:v>1303829</c:v>
                </c:pt>
                <c:pt idx="10">
                  <c:v>199189</c:v>
                </c:pt>
                <c:pt idx="11">
                  <c:v>215741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5-4A9F-B47E-5AB2DCB89C27}"/>
            </c:ext>
          </c:extLst>
        </c:ser>
        <c:ser>
          <c:idx val="1"/>
          <c:order val="1"/>
          <c:tx>
            <c:strRef>
              <c:f>'G4'!$E$3</c:f>
              <c:strCache>
                <c:ptCount val="1"/>
                <c:pt idx="0">
                  <c:v>2020 Internacionals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'G4'!$A$4:$A$15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'G4'!$E$4:$E$15</c:f>
              <c:numCache>
                <c:formatCode>General</c:formatCode>
                <c:ptCount val="12"/>
                <c:pt idx="0">
                  <c:v>152713</c:v>
                </c:pt>
                <c:pt idx="1">
                  <c:v>221373</c:v>
                </c:pt>
                <c:pt idx="2">
                  <c:v>122188</c:v>
                </c:pt>
                <c:pt idx="3">
                  <c:v>388</c:v>
                </c:pt>
                <c:pt idx="4">
                  <c:v>1464</c:v>
                </c:pt>
                <c:pt idx="5">
                  <c:v>31145</c:v>
                </c:pt>
                <c:pt idx="6">
                  <c:v>570338</c:v>
                </c:pt>
                <c:pt idx="7">
                  <c:v>506674</c:v>
                </c:pt>
                <c:pt idx="8">
                  <c:v>140508</c:v>
                </c:pt>
                <c:pt idx="9">
                  <c:v>94876</c:v>
                </c:pt>
                <c:pt idx="10">
                  <c:v>19679</c:v>
                </c:pt>
                <c:pt idx="11">
                  <c:v>28751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F5-4A9F-B47E-5AB2DCB89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641765"/>
        <c:axId val="78771224"/>
      </c:lineChart>
      <c:catAx>
        <c:axId val="2641765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78771224"/>
        <c:crosses val="autoZero"/>
        <c:auto val="1"/>
        <c:lblAlgn val="ctr"/>
        <c:lblOffset val="100"/>
        <c:noMultiLvlLbl val="0"/>
      </c:catAx>
      <c:valAx>
        <c:axId val="78771224"/>
        <c:scaling>
          <c:orientation val="minMax"/>
          <c:max val="25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641765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I-8.5.a.1. Variació del 2020 respecte del 2019 de l’arribada de vols nacionals a Palma</a:t>
            </a:r>
          </a:p>
        </c:rich>
      </c:tx>
      <c:layout>
        <c:manualLayout>
          <c:xMode val="edge"/>
          <c:yMode val="edge"/>
          <c:x val="0.15725986597170499"/>
          <c:y val="2.43382682817407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'G5'!$C$2</c:f>
              <c:strCache>
                <c:ptCount val="1"/>
                <c:pt idx="0">
                  <c:v>2019 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'G5'!$B$3:$B$14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'G5'!$C$3:$C$14</c:f>
              <c:numCache>
                <c:formatCode>General</c:formatCode>
                <c:ptCount val="12"/>
                <c:pt idx="0">
                  <c:v>248907</c:v>
                </c:pt>
                <c:pt idx="1">
                  <c:v>235724</c:v>
                </c:pt>
                <c:pt idx="2">
                  <c:v>302718</c:v>
                </c:pt>
                <c:pt idx="3">
                  <c:v>310963</c:v>
                </c:pt>
                <c:pt idx="4">
                  <c:v>314395</c:v>
                </c:pt>
                <c:pt idx="5">
                  <c:v>362542</c:v>
                </c:pt>
                <c:pt idx="6">
                  <c:v>388302</c:v>
                </c:pt>
                <c:pt idx="7">
                  <c:v>390681</c:v>
                </c:pt>
                <c:pt idx="8">
                  <c:v>335836</c:v>
                </c:pt>
                <c:pt idx="9">
                  <c:v>294759</c:v>
                </c:pt>
                <c:pt idx="10">
                  <c:v>265640</c:v>
                </c:pt>
                <c:pt idx="11">
                  <c:v>272864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C2-4594-B88D-EB3DA66CD218}"/>
            </c:ext>
          </c:extLst>
        </c:ser>
        <c:ser>
          <c:idx val="1"/>
          <c:order val="1"/>
          <c:tx>
            <c:strRef>
              <c:f>'G5'!$E$2</c:f>
              <c:strCache>
                <c:ptCount val="1"/>
                <c:pt idx="0">
                  <c:v>2020 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'G5'!$B$3:$B$14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'G5'!$E$3:$E$14</c:f>
              <c:numCache>
                <c:formatCode>General</c:formatCode>
                <c:ptCount val="12"/>
                <c:pt idx="0">
                  <c:v>262362</c:v>
                </c:pt>
                <c:pt idx="1">
                  <c:v>235724</c:v>
                </c:pt>
                <c:pt idx="2">
                  <c:v>126336</c:v>
                </c:pt>
                <c:pt idx="3">
                  <c:v>3936</c:v>
                </c:pt>
                <c:pt idx="4">
                  <c:v>9780</c:v>
                </c:pt>
                <c:pt idx="5">
                  <c:v>43843</c:v>
                </c:pt>
                <c:pt idx="6">
                  <c:v>171389</c:v>
                </c:pt>
                <c:pt idx="7">
                  <c:v>239962</c:v>
                </c:pt>
                <c:pt idx="8">
                  <c:v>148727</c:v>
                </c:pt>
                <c:pt idx="9">
                  <c:v>124391</c:v>
                </c:pt>
                <c:pt idx="10">
                  <c:v>75474</c:v>
                </c:pt>
                <c:pt idx="11">
                  <c:v>94904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C2-4594-B88D-EB3DA66CD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25512779"/>
        <c:axId val="91270548"/>
      </c:lineChart>
      <c:catAx>
        <c:axId val="25512779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91270548"/>
        <c:crosses val="autoZero"/>
        <c:auto val="1"/>
        <c:lblAlgn val="ctr"/>
        <c:lblOffset val="100"/>
        <c:noMultiLvlLbl val="0"/>
      </c:catAx>
      <c:valAx>
        <c:axId val="91270548"/>
        <c:scaling>
          <c:orientation val="minMax"/>
          <c:max val="18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25512779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lang="es-ES" sz="100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es-ES" sz="1000" b="1" strike="noStrike" spc="-1">
                <a:solidFill>
                  <a:srgbClr val="000000"/>
                </a:solidFill>
                <a:latin typeface="Arial"/>
                <a:ea typeface="Arial"/>
              </a:rPr>
              <a:t>Gràfic I-8.5.a.2. Variació del 2020 respecte del 2019 de l’arribada de vols internacionals a Palma</a:t>
            </a:r>
          </a:p>
        </c:rich>
      </c:tx>
      <c:layout>
        <c:manualLayout>
          <c:xMode val="edge"/>
          <c:yMode val="edge"/>
          <c:x val="0.11227970437748699"/>
          <c:y val="2.4290150842945901E-2"/>
        </c:manualLayout>
      </c:layout>
      <c:overlay val="0"/>
      <c:spPr>
        <a:noFill/>
        <a:ln w="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'G5'!$D$2</c:f>
              <c:strCache>
                <c:ptCount val="1"/>
                <c:pt idx="0">
                  <c:v>2019 Internacionals</c:v>
                </c:pt>
              </c:strCache>
            </c:strRef>
          </c:tx>
          <c:spPr>
            <a:ln w="28440" cap="rnd">
              <a:solidFill>
                <a:srgbClr val="4472C4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'G5'!$B$3:$B$14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'G5'!$D$3:$D$14</c:f>
              <c:numCache>
                <c:formatCode>General</c:formatCode>
                <c:ptCount val="12"/>
                <c:pt idx="0">
                  <c:v>165211</c:v>
                </c:pt>
                <c:pt idx="1">
                  <c:v>222264</c:v>
                </c:pt>
                <c:pt idx="2">
                  <c:v>376386</c:v>
                </c:pt>
                <c:pt idx="3">
                  <c:v>1016157</c:v>
                </c:pt>
                <c:pt idx="4">
                  <c:v>1330883</c:v>
                </c:pt>
                <c:pt idx="5">
                  <c:v>1593211</c:v>
                </c:pt>
                <c:pt idx="6">
                  <c:v>1762859</c:v>
                </c:pt>
                <c:pt idx="7">
                  <c:v>1698263</c:v>
                </c:pt>
                <c:pt idx="8" formatCode="#,##0">
                  <c:v>1506053</c:v>
                </c:pt>
                <c:pt idx="9">
                  <c:v>1049483</c:v>
                </c:pt>
                <c:pt idx="10">
                  <c:v>190406</c:v>
                </c:pt>
                <c:pt idx="11">
                  <c:v>206228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45-483A-8AF8-96D62397E3DE}"/>
            </c:ext>
          </c:extLst>
        </c:ser>
        <c:ser>
          <c:idx val="1"/>
          <c:order val="1"/>
          <c:tx>
            <c:strRef>
              <c:f>'G5'!$F$2</c:f>
              <c:strCache>
                <c:ptCount val="1"/>
                <c:pt idx="0">
                  <c:v>2020 Internacionals</c:v>
                </c:pt>
              </c:strCache>
            </c:strRef>
          </c:tx>
          <c:spPr>
            <a:ln w="28440" cap="rnd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lang="en-US" sz="1000" b="0" strike="noStrike" spc="-1">
                    <a:solidFill>
                      <a:srgbClr val="000000"/>
                    </a:solidFill>
                    <a:latin typeface="Calibri"/>
                  </a:defRPr>
                </a:pPr>
                <a:endParaRPr lang="ca-E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'G5'!$B$3:$B$14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'G5'!$F$3:$F$14</c:f>
              <c:numCache>
                <c:formatCode>General</c:formatCode>
                <c:ptCount val="12"/>
                <c:pt idx="0">
                  <c:v>145200</c:v>
                </c:pt>
                <c:pt idx="1">
                  <c:v>215056</c:v>
                </c:pt>
                <c:pt idx="2">
                  <c:v>116605</c:v>
                </c:pt>
                <c:pt idx="3">
                  <c:v>346</c:v>
                </c:pt>
                <c:pt idx="4">
                  <c:v>1270</c:v>
                </c:pt>
                <c:pt idx="5">
                  <c:v>28867</c:v>
                </c:pt>
                <c:pt idx="6">
                  <c:v>454601</c:v>
                </c:pt>
                <c:pt idx="7">
                  <c:v>317640</c:v>
                </c:pt>
                <c:pt idx="8">
                  <c:v>88357</c:v>
                </c:pt>
                <c:pt idx="9">
                  <c:v>69338</c:v>
                </c:pt>
                <c:pt idx="10">
                  <c:v>18946</c:v>
                </c:pt>
                <c:pt idx="11">
                  <c:v>27501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45-483A-8AF8-96D62397E3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smooth val="0"/>
        <c:axId val="41535502"/>
        <c:axId val="8088163"/>
      </c:lineChart>
      <c:catAx>
        <c:axId val="4153550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8088163"/>
        <c:crosses val="autoZero"/>
        <c:auto val="1"/>
        <c:lblAlgn val="ctr"/>
        <c:lblOffset val="100"/>
        <c:noMultiLvlLbl val="0"/>
      </c:catAx>
      <c:valAx>
        <c:axId val="8088163"/>
        <c:scaling>
          <c:orientation val="minMax"/>
          <c:max val="1800000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lang="en-US" sz="900" b="0" strike="noStrike" spc="-1">
                <a:solidFill>
                  <a:srgbClr val="595959"/>
                </a:solidFill>
                <a:latin typeface="Calibri"/>
              </a:defRPr>
            </a:pPr>
            <a:endParaRPr lang="ca-ES"/>
          </a:p>
        </c:txPr>
        <c:crossAx val="41535502"/>
        <c:crosses val="autoZero"/>
        <c:crossBetween val="between"/>
      </c:valAx>
      <c:spPr>
        <a:noFill/>
        <a:ln w="0">
          <a:noFill/>
        </a:ln>
      </c:spPr>
    </c:plotArea>
    <c:legend>
      <c:legendPos val="b"/>
      <c:overlay val="0"/>
      <c:spPr>
        <a:noFill/>
        <a:ln w="0">
          <a:noFill/>
        </a:ln>
      </c:spPr>
      <c:txPr>
        <a:bodyPr/>
        <a:lstStyle/>
        <a:p>
          <a:pPr>
            <a:defRPr lang="en-US" sz="900" b="0" strike="noStrike" spc="-1">
              <a:solidFill>
                <a:srgbClr val="595959"/>
              </a:solidFill>
              <a:latin typeface="Calibri"/>
            </a:defRPr>
          </a:pPr>
          <a:endParaRPr lang="ca-ES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18720</xdr:colOff>
      <xdr:row>1</xdr:row>
      <xdr:rowOff>190080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0"/>
          <a:ext cx="771480" cy="380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57240</xdr:rowOff>
    </xdr:from>
    <xdr:to>
      <xdr:col>8</xdr:col>
      <xdr:colOff>608760</xdr:colOff>
      <xdr:row>17</xdr:row>
      <xdr:rowOff>38520</xdr:rowOff>
    </xdr:to>
    <xdr:graphicFrame macro="">
      <xdr:nvGraphicFramePr>
        <xdr:cNvPr id="17" name="Gráfico 2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9360</xdr:rowOff>
    </xdr:from>
    <xdr:to>
      <xdr:col>5</xdr:col>
      <xdr:colOff>729000</xdr:colOff>
      <xdr:row>20</xdr:row>
      <xdr:rowOff>12240</xdr:rowOff>
    </xdr:to>
    <xdr:graphicFrame macro="">
      <xdr:nvGraphicFramePr>
        <xdr:cNvPr id="18" name="Gráfico 1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720</xdr:rowOff>
    </xdr:from>
    <xdr:to>
      <xdr:col>8</xdr:col>
      <xdr:colOff>45360</xdr:colOff>
      <xdr:row>15</xdr:row>
      <xdr:rowOff>171720</xdr:rowOff>
    </xdr:to>
    <xdr:graphicFrame macro="">
      <xdr:nvGraphicFramePr>
        <xdr:cNvPr id="19" name="Gráfico 3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11520</xdr:colOff>
      <xdr:row>16</xdr:row>
      <xdr:rowOff>187920</xdr:rowOff>
    </xdr:from>
    <xdr:to>
      <xdr:col>8</xdr:col>
      <xdr:colOff>34200</xdr:colOff>
      <xdr:row>32</xdr:row>
      <xdr:rowOff>53640</xdr:rowOff>
    </xdr:to>
    <xdr:graphicFrame macro="">
      <xdr:nvGraphicFramePr>
        <xdr:cNvPr id="20" name="Gráfico 5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720</xdr:colOff>
      <xdr:row>0</xdr:row>
      <xdr:rowOff>720</xdr:rowOff>
    </xdr:from>
    <xdr:to>
      <xdr:col>5</xdr:col>
      <xdr:colOff>740160</xdr:colOff>
      <xdr:row>18</xdr:row>
      <xdr:rowOff>154080</xdr:rowOff>
    </xdr:to>
    <xdr:graphicFrame macro="">
      <xdr:nvGraphicFramePr>
        <xdr:cNvPr id="21" name="Gráfico 1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23760</xdr:colOff>
      <xdr:row>14</xdr:row>
      <xdr:rowOff>138240</xdr:rowOff>
    </xdr:from>
    <xdr:to>
      <xdr:col>11</xdr:col>
      <xdr:colOff>271080</xdr:colOff>
      <xdr:row>29</xdr:row>
      <xdr:rowOff>23760</xdr:rowOff>
    </xdr:to>
    <xdr:graphicFrame macro="">
      <xdr:nvGraphicFramePr>
        <xdr:cNvPr id="22" name="Gráfico 2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36720</xdr:colOff>
      <xdr:row>0</xdr:row>
      <xdr:rowOff>720</xdr:rowOff>
    </xdr:from>
    <xdr:to>
      <xdr:col>8</xdr:col>
      <xdr:colOff>5400</xdr:colOff>
      <xdr:row>19</xdr:row>
      <xdr:rowOff>184680</xdr:rowOff>
    </xdr:to>
    <xdr:graphicFrame macro="">
      <xdr:nvGraphicFramePr>
        <xdr:cNvPr id="23" name="Gráfico 1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95400</xdr:colOff>
      <xdr:row>13</xdr:row>
      <xdr:rowOff>69840</xdr:rowOff>
    </xdr:from>
    <xdr:to>
      <xdr:col>7</xdr:col>
      <xdr:colOff>647280</xdr:colOff>
      <xdr:row>32</xdr:row>
      <xdr:rowOff>97560</xdr:rowOff>
    </xdr:to>
    <xdr:graphicFrame macro="">
      <xdr:nvGraphicFramePr>
        <xdr:cNvPr id="24" name="5 Gráfico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17640</xdr:colOff>
      <xdr:row>0</xdr:row>
      <xdr:rowOff>57240</xdr:rowOff>
    </xdr:from>
    <xdr:to>
      <xdr:col>8</xdr:col>
      <xdr:colOff>502920</xdr:colOff>
      <xdr:row>19</xdr:row>
      <xdr:rowOff>25920</xdr:rowOff>
    </xdr:to>
    <xdr:graphicFrame macro="">
      <xdr:nvGraphicFramePr>
        <xdr:cNvPr id="2" name="Gráfico 102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9360</xdr:rowOff>
    </xdr:from>
    <xdr:to>
      <xdr:col>6</xdr:col>
      <xdr:colOff>47880</xdr:colOff>
      <xdr:row>17</xdr:row>
      <xdr:rowOff>13320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699360</xdr:colOff>
      <xdr:row>14</xdr:row>
      <xdr:rowOff>161640</xdr:rowOff>
    </xdr:to>
    <xdr:graphicFrame macro="">
      <xdr:nvGraphicFramePr>
        <xdr:cNvPr id="3" name="Gráfico 4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97200</xdr:colOff>
      <xdr:row>0</xdr:row>
      <xdr:rowOff>0</xdr:rowOff>
    </xdr:from>
    <xdr:to>
      <xdr:col>12</xdr:col>
      <xdr:colOff>286560</xdr:colOff>
      <xdr:row>15</xdr:row>
      <xdr:rowOff>18720</xdr:rowOff>
    </xdr:to>
    <xdr:graphicFrame macro="">
      <xdr:nvGraphicFramePr>
        <xdr:cNvPr id="4" name="Gráfico 6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13</xdr:col>
      <xdr:colOff>47355</xdr:colOff>
      <xdr:row>1</xdr:row>
      <xdr:rowOff>85920</xdr:rowOff>
    </xdr:from>
    <xdr:to>
      <xdr:col>19</xdr:col>
      <xdr:colOff>431355</xdr:colOff>
      <xdr:row>16</xdr:row>
      <xdr:rowOff>94200</xdr:rowOff>
    </xdr:to>
    <xdr:graphicFrame macro="">
      <xdr:nvGraphicFramePr>
        <xdr:cNvPr id="5" name="Gráfico 8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259433</xdr:colOff>
      <xdr:row>0</xdr:row>
      <xdr:rowOff>22412</xdr:rowOff>
    </xdr:from>
    <xdr:to>
      <xdr:col>5</xdr:col>
      <xdr:colOff>136366</xdr:colOff>
      <xdr:row>17</xdr:row>
      <xdr:rowOff>9752</xdr:rowOff>
    </xdr:to>
    <xdr:graphicFrame macro="">
      <xdr:nvGraphicFramePr>
        <xdr:cNvPr id="6" name="Gráfico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414759</xdr:colOff>
      <xdr:row>0</xdr:row>
      <xdr:rowOff>65199</xdr:rowOff>
    </xdr:from>
    <xdr:to>
      <xdr:col>12</xdr:col>
      <xdr:colOff>419386</xdr:colOff>
      <xdr:row>17</xdr:row>
      <xdr:rowOff>52239</xdr:rowOff>
    </xdr:to>
    <xdr:graphicFrame macro="">
      <xdr:nvGraphicFramePr>
        <xdr:cNvPr id="7" name="Gráfico 7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6840</xdr:colOff>
      <xdr:row>0</xdr:row>
      <xdr:rowOff>9360</xdr:rowOff>
    </xdr:from>
    <xdr:to>
      <xdr:col>9</xdr:col>
      <xdr:colOff>6480</xdr:colOff>
      <xdr:row>16</xdr:row>
      <xdr:rowOff>171000</xdr:rowOff>
    </xdr:to>
    <xdr:graphicFrame macro="">
      <xdr:nvGraphicFramePr>
        <xdr:cNvPr id="8" name="Gráfico 6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124920</xdr:colOff>
      <xdr:row>0</xdr:row>
      <xdr:rowOff>720</xdr:rowOff>
    </xdr:from>
    <xdr:to>
      <xdr:col>15</xdr:col>
      <xdr:colOff>355680</xdr:colOff>
      <xdr:row>17</xdr:row>
      <xdr:rowOff>7920</xdr:rowOff>
    </xdr:to>
    <xdr:graphicFrame macro="">
      <xdr:nvGraphicFramePr>
        <xdr:cNvPr id="9" name="Gráfico 7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595080</xdr:colOff>
      <xdr:row>18</xdr:row>
      <xdr:rowOff>3960</xdr:rowOff>
    </xdr:from>
    <xdr:to>
      <xdr:col>8</xdr:col>
      <xdr:colOff>757440</xdr:colOff>
      <xdr:row>34</xdr:row>
      <xdr:rowOff>160560</xdr:rowOff>
    </xdr:to>
    <xdr:graphicFrame macro="">
      <xdr:nvGraphicFramePr>
        <xdr:cNvPr id="10" name="Gráfico 8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149400</xdr:colOff>
      <xdr:row>18</xdr:row>
      <xdr:rowOff>15120</xdr:rowOff>
    </xdr:from>
    <xdr:to>
      <xdr:col>15</xdr:col>
      <xdr:colOff>189720</xdr:colOff>
      <xdr:row>34</xdr:row>
      <xdr:rowOff>173520</xdr:rowOff>
    </xdr:to>
    <xdr:graphicFrame macro="">
      <xdr:nvGraphicFramePr>
        <xdr:cNvPr id="11" name="Gráfico 9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193320</xdr:colOff>
      <xdr:row>38</xdr:row>
      <xdr:rowOff>109800</xdr:rowOff>
    </xdr:from>
    <xdr:to>
      <xdr:col>8</xdr:col>
      <xdr:colOff>288360</xdr:colOff>
      <xdr:row>54</xdr:row>
      <xdr:rowOff>75960</xdr:rowOff>
    </xdr:to>
    <xdr:graphicFrame macro="">
      <xdr:nvGraphicFramePr>
        <xdr:cNvPr id="12" name="Gráfico 10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9</xdr:col>
      <xdr:colOff>131400</xdr:colOff>
      <xdr:row>39</xdr:row>
      <xdr:rowOff>87480</xdr:rowOff>
    </xdr:from>
    <xdr:to>
      <xdr:col>15</xdr:col>
      <xdr:colOff>199080</xdr:colOff>
      <xdr:row>55</xdr:row>
      <xdr:rowOff>40320</xdr:rowOff>
    </xdr:to>
    <xdr:graphicFrame macro="">
      <xdr:nvGraphicFramePr>
        <xdr:cNvPr id="13" name="Gráfico 11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13</xdr:col>
      <xdr:colOff>389880</xdr:colOff>
      <xdr:row>15</xdr:row>
      <xdr:rowOff>161280</xdr:rowOff>
    </xdr:to>
    <xdr:graphicFrame macro="">
      <xdr:nvGraphicFramePr>
        <xdr:cNvPr id="14" name="Gráfico 1026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720</xdr:colOff>
      <xdr:row>0</xdr:row>
      <xdr:rowOff>720</xdr:rowOff>
    </xdr:from>
    <xdr:to>
      <xdr:col>8</xdr:col>
      <xdr:colOff>114120</xdr:colOff>
      <xdr:row>17</xdr:row>
      <xdr:rowOff>37800</xdr:rowOff>
    </xdr:to>
    <xdr:graphicFrame macro="">
      <xdr:nvGraphicFramePr>
        <xdr:cNvPr id="15" name="Gráfico 2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723600</xdr:colOff>
      <xdr:row>17</xdr:row>
      <xdr:rowOff>3960</xdr:rowOff>
    </xdr:to>
    <xdr:graphicFrame macro="">
      <xdr:nvGraphicFramePr>
        <xdr:cNvPr id="16" name="Gráfico 1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ropbox\recerca\capitol%20del%20ces\ces_2021\2020_2019_IBESTAT_Tr&#224;nsit%20aeri%20de%20passatger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ropbox\recerca\capitol%20del%20ces\ces_2021\IBESTAT_Tr&#225;fico%20a&#233;reo%20de%20pasajeros%20por%20periodo,%20pa&#237;s%20escala,%20aeropuerto%20y%20movimiento%20(2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ropbox\recerca\Capitol%20del%20CES\ces_2021\I.8.%20Transports_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uario\dropbox\recerca\capitol%20del%20ces\ces_2021\I.8.%20Transports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axis"/>
      <sheetName val="Hoja1"/>
      <sheetName val="Hoja2"/>
    </sheetNames>
    <sheetDataSet>
      <sheetData sheetId="0" refreshError="1"/>
      <sheetData sheetId="1">
        <row r="2">
          <cell r="C2" t="str">
            <v>Gener</v>
          </cell>
          <cell r="D2" t="str">
            <v>Febrer</v>
          </cell>
          <cell r="E2" t="str">
            <v>Març</v>
          </cell>
          <cell r="F2" t="str">
            <v>Abril</v>
          </cell>
          <cell r="G2" t="str">
            <v>Maig</v>
          </cell>
          <cell r="H2" t="str">
            <v>Juny</v>
          </cell>
          <cell r="I2" t="str">
            <v>Juliol</v>
          </cell>
          <cell r="J2" t="str">
            <v>Agost</v>
          </cell>
          <cell r="K2" t="str">
            <v>Septembre</v>
          </cell>
          <cell r="L2" t="str">
            <v>Octubre</v>
          </cell>
          <cell r="M2" t="str">
            <v>Novembre</v>
          </cell>
          <cell r="N2" t="str">
            <v>Desembre</v>
          </cell>
        </row>
        <row r="3">
          <cell r="B3" t="str">
            <v>Any 2019</v>
          </cell>
          <cell r="C3">
            <v>537911</v>
          </cell>
          <cell r="D3">
            <v>586645</v>
          </cell>
          <cell r="E3">
            <v>859309</v>
          </cell>
          <cell r="F3">
            <v>1691998</v>
          </cell>
          <cell r="G3">
            <v>2281495</v>
          </cell>
          <cell r="H3">
            <v>2826756</v>
          </cell>
          <cell r="I3">
            <v>3154928</v>
          </cell>
          <cell r="J3">
            <v>3096847</v>
          </cell>
          <cell r="K3">
            <v>2623056</v>
          </cell>
          <cell r="L3">
            <v>1767762</v>
          </cell>
          <cell r="M3">
            <v>592513</v>
          </cell>
          <cell r="N3">
            <v>621035</v>
          </cell>
        </row>
        <row r="4">
          <cell r="B4" t="str">
            <v>Any 2020</v>
          </cell>
          <cell r="C4">
            <v>537647</v>
          </cell>
          <cell r="D4">
            <v>617054</v>
          </cell>
          <cell r="E4">
            <v>318579</v>
          </cell>
          <cell r="F4">
            <v>6781</v>
          </cell>
          <cell r="G4">
            <v>17228</v>
          </cell>
          <cell r="H4">
            <v>115299</v>
          </cell>
          <cell r="I4">
            <v>986109</v>
          </cell>
          <cell r="J4">
            <v>978807</v>
          </cell>
          <cell r="K4">
            <v>436242</v>
          </cell>
          <cell r="L4">
            <v>296526</v>
          </cell>
          <cell r="M4">
            <v>141325</v>
          </cell>
          <cell r="N4">
            <v>184217</v>
          </cell>
        </row>
        <row r="53">
          <cell r="C53" t="str">
            <v>Gener</v>
          </cell>
          <cell r="D53" t="str">
            <v>Febrer</v>
          </cell>
          <cell r="E53" t="str">
            <v>Març</v>
          </cell>
          <cell r="F53" t="str">
            <v>Abril</v>
          </cell>
          <cell r="G53" t="str">
            <v>Maig</v>
          </cell>
          <cell r="H53" t="str">
            <v>Juny</v>
          </cell>
          <cell r="I53" t="str">
            <v>Juliol</v>
          </cell>
          <cell r="J53" t="str">
            <v>Agost</v>
          </cell>
          <cell r="K53" t="str">
            <v>Septembre</v>
          </cell>
          <cell r="L53" t="str">
            <v>Octubre</v>
          </cell>
          <cell r="M53" t="str">
            <v>Novembre</v>
          </cell>
          <cell r="N53" t="str">
            <v>Desembre</v>
          </cell>
        </row>
        <row r="54">
          <cell r="B54" t="str">
            <v>Any 2019</v>
          </cell>
          <cell r="C54">
            <v>414118</v>
          </cell>
          <cell r="D54">
            <v>457988</v>
          </cell>
          <cell r="E54">
            <v>679104</v>
          </cell>
          <cell r="F54">
            <v>1327120</v>
          </cell>
          <cell r="G54">
            <v>1645278</v>
          </cell>
          <cell r="H54">
            <v>1955753</v>
          </cell>
          <cell r="I54">
            <v>2151161</v>
          </cell>
          <cell r="J54">
            <v>2088944</v>
          </cell>
          <cell r="K54">
            <v>1841889</v>
          </cell>
          <cell r="L54">
            <v>1344242</v>
          </cell>
          <cell r="M54">
            <v>456046</v>
          </cell>
          <cell r="N54">
            <v>479092</v>
          </cell>
        </row>
        <row r="55">
          <cell r="B55" t="str">
            <v>Any 2020</v>
          </cell>
          <cell r="C55">
            <v>407562</v>
          </cell>
          <cell r="D55">
            <v>473849</v>
          </cell>
          <cell r="E55">
            <v>242941</v>
          </cell>
          <cell r="F55">
            <v>4282</v>
          </cell>
          <cell r="G55">
            <v>11050</v>
          </cell>
          <cell r="H55">
            <v>72710</v>
          </cell>
          <cell r="I55">
            <v>625990</v>
          </cell>
          <cell r="J55">
            <v>557602</v>
          </cell>
          <cell r="K55">
            <v>237084</v>
          </cell>
          <cell r="L55">
            <v>193729</v>
          </cell>
          <cell r="M55">
            <v>94420</v>
          </cell>
          <cell r="N55">
            <v>122405</v>
          </cell>
        </row>
        <row r="61">
          <cell r="C61" t="str">
            <v>Gener</v>
          </cell>
          <cell r="D61" t="str">
            <v>Febrer</v>
          </cell>
          <cell r="E61" t="str">
            <v>Març</v>
          </cell>
          <cell r="F61" t="str">
            <v>Abril</v>
          </cell>
          <cell r="G61" t="str">
            <v>Maig</v>
          </cell>
          <cell r="H61" t="str">
            <v>Juny</v>
          </cell>
          <cell r="I61" t="str">
            <v>Juliol</v>
          </cell>
          <cell r="J61" t="str">
            <v>Agost</v>
          </cell>
          <cell r="K61" t="str">
            <v>Septembre</v>
          </cell>
          <cell r="L61" t="str">
            <v>Octubre</v>
          </cell>
          <cell r="M61" t="str">
            <v>Novembre</v>
          </cell>
          <cell r="N61" t="str">
            <v>Desembre</v>
          </cell>
        </row>
        <row r="62">
          <cell r="B62" t="str">
            <v>Any 2019</v>
          </cell>
          <cell r="C62">
            <v>35455</v>
          </cell>
          <cell r="D62">
            <v>38061</v>
          </cell>
          <cell r="E62">
            <v>55197</v>
          </cell>
          <cell r="F62">
            <v>86864</v>
          </cell>
          <cell r="G62">
            <v>170462</v>
          </cell>
          <cell r="H62">
            <v>272527</v>
          </cell>
          <cell r="I62">
            <v>327206</v>
          </cell>
          <cell r="J62">
            <v>334833</v>
          </cell>
          <cell r="K62">
            <v>227606</v>
          </cell>
          <cell r="L62">
            <v>106305</v>
          </cell>
          <cell r="M62">
            <v>40167</v>
          </cell>
          <cell r="N62">
            <v>42720</v>
          </cell>
        </row>
        <row r="63">
          <cell r="B63" t="str">
            <v>Any 2020</v>
          </cell>
          <cell r="C63">
            <v>37992</v>
          </cell>
          <cell r="D63">
            <v>45528</v>
          </cell>
          <cell r="E63">
            <v>24040</v>
          </cell>
          <cell r="F63">
            <v>936</v>
          </cell>
          <cell r="G63">
            <v>2231</v>
          </cell>
          <cell r="H63">
            <v>13967</v>
          </cell>
          <cell r="I63">
            <v>119996</v>
          </cell>
          <cell r="J63">
            <v>152698</v>
          </cell>
          <cell r="K63">
            <v>74035</v>
          </cell>
          <cell r="L63">
            <v>31675</v>
          </cell>
          <cell r="M63">
            <v>14580</v>
          </cell>
          <cell r="N63">
            <v>20282</v>
          </cell>
        </row>
        <row r="69">
          <cell r="C69" t="str">
            <v>Gener</v>
          </cell>
          <cell r="D69" t="str">
            <v>Febrer</v>
          </cell>
          <cell r="E69" t="str">
            <v>Març</v>
          </cell>
          <cell r="F69" t="str">
            <v>Abril</v>
          </cell>
          <cell r="G69" t="str">
            <v>Maig</v>
          </cell>
          <cell r="H69" t="str">
            <v>Juny</v>
          </cell>
          <cell r="I69" t="str">
            <v>Juliol</v>
          </cell>
          <cell r="J69" t="str">
            <v>Agost</v>
          </cell>
          <cell r="K69" t="str">
            <v>Septembre</v>
          </cell>
          <cell r="L69" t="str">
            <v>Octubre</v>
          </cell>
          <cell r="M69" t="str">
            <v>Novembre</v>
          </cell>
          <cell r="N69" t="str">
            <v>Desembre</v>
          </cell>
        </row>
        <row r="70">
          <cell r="B70" t="str">
            <v>Any 2019</v>
          </cell>
          <cell r="C70">
            <v>88338</v>
          </cell>
          <cell r="D70">
            <v>90596</v>
          </cell>
          <cell r="E70">
            <v>125008</v>
          </cell>
          <cell r="F70">
            <v>278014</v>
          </cell>
          <cell r="G70">
            <v>465755</v>
          </cell>
          <cell r="H70">
            <v>598476</v>
          </cell>
          <cell r="I70">
            <v>676561</v>
          </cell>
          <cell r="J70">
            <v>673070</v>
          </cell>
          <cell r="K70">
            <v>553561</v>
          </cell>
          <cell r="L70">
            <v>317215</v>
          </cell>
          <cell r="M70">
            <v>96300</v>
          </cell>
          <cell r="N70">
            <v>99223</v>
          </cell>
        </row>
        <row r="71">
          <cell r="B71" t="str">
            <v>Any 2020</v>
          </cell>
          <cell r="C71">
            <v>92093</v>
          </cell>
          <cell r="D71">
            <v>97677</v>
          </cell>
          <cell r="E71">
            <v>51598</v>
          </cell>
          <cell r="F71">
            <v>1563</v>
          </cell>
          <cell r="G71">
            <v>3947</v>
          </cell>
          <cell r="H71">
            <v>28622</v>
          </cell>
          <cell r="I71">
            <v>240123</v>
          </cell>
          <cell r="J71">
            <v>268507</v>
          </cell>
          <cell r="K71">
            <v>125123</v>
          </cell>
          <cell r="L71">
            <v>71122</v>
          </cell>
          <cell r="M71">
            <v>32325</v>
          </cell>
          <cell r="N71">
            <v>41530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BESTAT_Tráfico aéreo de pasaje"/>
      <sheetName val="Hoja1"/>
      <sheetName val="Hoja2"/>
    </sheetNames>
    <sheetDataSet>
      <sheetData sheetId="0"/>
      <sheetData sheetId="1"/>
      <sheetData sheetId="2">
        <row r="80">
          <cell r="D80" t="str">
            <v>Gener</v>
          </cell>
        </row>
        <row r="110">
          <cell r="D110" t="str">
            <v>Gener</v>
          </cell>
          <cell r="E110" t="str">
            <v>Febrer</v>
          </cell>
          <cell r="F110" t="str">
            <v>Març</v>
          </cell>
          <cell r="G110" t="str">
            <v>Abril</v>
          </cell>
          <cell r="H110" t="str">
            <v>Maig</v>
          </cell>
          <cell r="I110" t="str">
            <v>Juny</v>
          </cell>
          <cell r="J110" t="str">
            <v>Juliol</v>
          </cell>
          <cell r="K110" t="str">
            <v>Agost</v>
          </cell>
          <cell r="L110" t="str">
            <v>Septembre</v>
          </cell>
          <cell r="M110" t="str">
            <v>Octubre</v>
          </cell>
          <cell r="N110" t="str">
            <v>Novembre</v>
          </cell>
          <cell r="O110" t="str">
            <v>Desembre</v>
          </cell>
        </row>
        <row r="111">
          <cell r="B111">
            <v>2019</v>
          </cell>
          <cell r="C111" t="str">
            <v>Nacionals</v>
          </cell>
          <cell r="D111">
            <v>366669</v>
          </cell>
          <cell r="E111">
            <v>356767</v>
          </cell>
          <cell r="F111">
            <v>468703</v>
          </cell>
          <cell r="G111">
            <v>515147</v>
          </cell>
          <cell r="H111">
            <v>527984</v>
          </cell>
          <cell r="I111">
            <v>671186</v>
          </cell>
          <cell r="J111">
            <v>746211</v>
          </cell>
          <cell r="K111">
            <v>751362</v>
          </cell>
          <cell r="L111">
            <v>606813</v>
          </cell>
          <cell r="M111">
            <v>463933</v>
          </cell>
          <cell r="N111">
            <v>393324</v>
          </cell>
          <cell r="O111">
            <v>405294</v>
          </cell>
        </row>
        <row r="113">
          <cell r="B113">
            <v>2020</v>
          </cell>
          <cell r="C113" t="str">
            <v>Nacionals</v>
          </cell>
          <cell r="D113">
            <v>386534</v>
          </cell>
          <cell r="E113">
            <v>356767</v>
          </cell>
          <cell r="F113">
            <v>196975</v>
          </cell>
          <cell r="G113">
            <v>6435</v>
          </cell>
          <cell r="H113">
            <v>15921</v>
          </cell>
          <cell r="I113">
            <v>78853</v>
          </cell>
          <cell r="J113">
            <v>363255</v>
          </cell>
          <cell r="K113">
            <v>516090</v>
          </cell>
          <cell r="L113">
            <v>307363</v>
          </cell>
          <cell r="M113">
            <v>205996</v>
          </cell>
          <cell r="N113">
            <v>121787</v>
          </cell>
          <cell r="O113">
            <v>154232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_baixa"/>
      <sheetName val="Q2-baixa"/>
      <sheetName val="Q3-baixa"/>
      <sheetName val="Q4-baixa"/>
      <sheetName val="Q5-baixa"/>
      <sheetName val="Q6-baixa"/>
      <sheetName val="Q7-baixa"/>
      <sheetName val="Q8-baixa"/>
      <sheetName val="G1-baixa"/>
      <sheetName val="Q9-baixa"/>
      <sheetName val="Q10"/>
      <sheetName val="Q1-G2"/>
      <sheetName val="Q-G-NOVA1"/>
      <sheetName val="Q-G-NOVA2"/>
      <sheetName val="Q-G-NOVA3"/>
      <sheetName val="Q-Nova4"/>
      <sheetName val="G3-Canvi"/>
      <sheetName val="G-Nova5"/>
      <sheetName val="G4-canvi"/>
      <sheetName val="G-Nova6"/>
      <sheetName val="Q11-canvi"/>
      <sheetName val="Q-G5-canvi"/>
      <sheetName val="Q12-canvi"/>
      <sheetName val="Q13-baixa"/>
      <sheetName val="Q14-baixa"/>
      <sheetName val="Q15-canvi"/>
      <sheetName val="G-Nova7"/>
      <sheetName val="Q-Nova8"/>
      <sheetName val="Q16-baixa"/>
      <sheetName val="QA1-baixa"/>
      <sheetName val="QA2-baixa"/>
      <sheetName val="QA3-baixa"/>
      <sheetName val="QA4-baixa"/>
      <sheetName val="QA5-baixax"/>
      <sheetName val="QA6-GA1-canvi"/>
      <sheetName val="QA7-GA2-canvi"/>
      <sheetName val="Q-Nova9"/>
      <sheetName val="Q-nova 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A3">
            <v>2010</v>
          </cell>
          <cell r="B3">
            <v>412181</v>
          </cell>
          <cell r="C3">
            <v>944417</v>
          </cell>
          <cell r="D3">
            <v>173567</v>
          </cell>
          <cell r="E3">
            <v>795116</v>
          </cell>
        </row>
        <row r="4">
          <cell r="A4">
            <v>2011</v>
          </cell>
          <cell r="B4">
            <v>460401</v>
          </cell>
          <cell r="C4">
            <v>924531</v>
          </cell>
          <cell r="D4">
            <v>173110</v>
          </cell>
          <cell r="E4">
            <v>627300</v>
          </cell>
        </row>
        <row r="5">
          <cell r="A5">
            <v>2012</v>
          </cell>
          <cell r="B5">
            <v>436289</v>
          </cell>
          <cell r="C5">
            <v>885923</v>
          </cell>
          <cell r="D5">
            <v>164609</v>
          </cell>
          <cell r="E5">
            <v>623540</v>
          </cell>
        </row>
        <row r="6">
          <cell r="A6">
            <v>2013</v>
          </cell>
          <cell r="B6">
            <v>482539</v>
          </cell>
          <cell r="C6">
            <v>1040852</v>
          </cell>
          <cell r="D6">
            <v>173829</v>
          </cell>
          <cell r="E6">
            <v>684872</v>
          </cell>
        </row>
        <row r="7">
          <cell r="A7">
            <v>2014</v>
          </cell>
          <cell r="B7">
            <v>499855</v>
          </cell>
          <cell r="C7">
            <v>1197227</v>
          </cell>
          <cell r="D7">
            <v>207384</v>
          </cell>
          <cell r="E7">
            <v>733862</v>
          </cell>
        </row>
        <row r="8">
          <cell r="A8">
            <v>2015</v>
          </cell>
          <cell r="B8">
            <v>522894</v>
          </cell>
          <cell r="C8">
            <v>1083870</v>
          </cell>
          <cell r="D8">
            <v>221596</v>
          </cell>
          <cell r="E8">
            <v>841981</v>
          </cell>
        </row>
        <row r="9">
          <cell r="A9">
            <v>2016</v>
          </cell>
          <cell r="B9">
            <v>559408</v>
          </cell>
          <cell r="C9">
            <v>1354930</v>
          </cell>
          <cell r="D9">
            <v>235440</v>
          </cell>
          <cell r="E9">
            <v>1035679</v>
          </cell>
        </row>
        <row r="10">
          <cell r="A10">
            <v>2017</v>
          </cell>
          <cell r="B10">
            <v>647917</v>
          </cell>
          <cell r="C10">
            <v>1340380</v>
          </cell>
          <cell r="D10">
            <v>286682</v>
          </cell>
          <cell r="E10">
            <v>1057338</v>
          </cell>
        </row>
        <row r="11">
          <cell r="A11">
            <v>2018</v>
          </cell>
          <cell r="B11">
            <v>760265</v>
          </cell>
          <cell r="C11">
            <v>1363600</v>
          </cell>
          <cell r="D11">
            <v>288000</v>
          </cell>
          <cell r="E11">
            <v>1051500</v>
          </cell>
        </row>
        <row r="12">
          <cell r="A12">
            <v>2019</v>
          </cell>
          <cell r="B12">
            <v>812107</v>
          </cell>
          <cell r="C12">
            <v>1394271</v>
          </cell>
          <cell r="D12">
            <v>311995</v>
          </cell>
          <cell r="E12">
            <v>1072685</v>
          </cell>
        </row>
        <row r="13">
          <cell r="A13">
            <v>2020</v>
          </cell>
          <cell r="B13">
            <v>495052</v>
          </cell>
          <cell r="C13">
            <v>769670</v>
          </cell>
          <cell r="D13">
            <v>185530</v>
          </cell>
          <cell r="E13">
            <v>534011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1_fora"/>
      <sheetName val="Q2-fora"/>
      <sheetName val="Q3-fora"/>
      <sheetName val="Q4-fora"/>
      <sheetName val="Q5-fora"/>
      <sheetName val="Q6-fora"/>
      <sheetName val="Q8-baixa"/>
      <sheetName val="G1-baixa"/>
      <sheetName val="Q9-baixa"/>
      <sheetName val="Q10"/>
      <sheetName val="G2"/>
      <sheetName val="G3"/>
      <sheetName val="G4"/>
      <sheetName val="Q11"/>
      <sheetName val="G5-canvi"/>
      <sheetName val="Q12"/>
      <sheetName val="Q13-canvi"/>
      <sheetName val="Q14"/>
      <sheetName val="NOVA"/>
      <sheetName val="Q15"/>
      <sheetName val="QA1"/>
      <sheetName val="QA2"/>
      <sheetName val="QA3"/>
      <sheetName val="QA4"/>
      <sheetName val="QA5"/>
      <sheetName val="QA6-GA1"/>
      <sheetName val="QA7-G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M25" t="str">
            <v>Linies regulars</v>
          </cell>
          <cell r="N25"/>
        </row>
        <row r="26">
          <cell r="M26">
            <v>2019</v>
          </cell>
          <cell r="N26">
            <v>2020</v>
          </cell>
        </row>
        <row r="27">
          <cell r="L27" t="str">
            <v>Eivissa</v>
          </cell>
          <cell r="M27">
            <v>2890938</v>
          </cell>
          <cell r="N27">
            <v>1526890</v>
          </cell>
        </row>
        <row r="28">
          <cell r="L28" t="str">
            <v>La Savina</v>
          </cell>
          <cell r="M28">
            <v>2263188</v>
          </cell>
          <cell r="N28">
            <v>1082508</v>
          </cell>
        </row>
        <row r="29">
          <cell r="L29" t="str">
            <v>Palma</v>
          </cell>
          <cell r="M29">
            <v>1089830</v>
          </cell>
          <cell r="N29">
            <v>652317</v>
          </cell>
        </row>
        <row r="30">
          <cell r="L30" t="str">
            <v>Alcudia</v>
          </cell>
          <cell r="M30">
            <v>509330</v>
          </cell>
          <cell r="N30">
            <v>278721</v>
          </cell>
        </row>
        <row r="31">
          <cell r="L31" t="str">
            <v>Mao</v>
          </cell>
          <cell r="M31">
            <v>140955</v>
          </cell>
          <cell r="N31">
            <v>85314</v>
          </cell>
        </row>
      </sheetData>
      <sheetData sheetId="12">
        <row r="25">
          <cell r="Q25" t="str">
            <v>Total de mercaderies 2019</v>
          </cell>
          <cell r="R25" t="str">
            <v>Total de mercaderies 2020</v>
          </cell>
        </row>
        <row r="26">
          <cell r="P26" t="str">
            <v>gener</v>
          </cell>
          <cell r="Q26">
            <v>1134021</v>
          </cell>
          <cell r="R26">
            <v>1031520</v>
          </cell>
        </row>
        <row r="27">
          <cell r="P27" t="str">
            <v>febrer</v>
          </cell>
          <cell r="Q27">
            <v>1210661</v>
          </cell>
          <cell r="R27">
            <v>1134072</v>
          </cell>
        </row>
        <row r="28">
          <cell r="P28" t="str">
            <v>març</v>
          </cell>
          <cell r="Q28">
            <v>1397234</v>
          </cell>
          <cell r="R28">
            <v>1145562</v>
          </cell>
        </row>
        <row r="29">
          <cell r="P29" t="str">
            <v>abril</v>
          </cell>
          <cell r="Q29">
            <v>1436703</v>
          </cell>
          <cell r="R29">
            <v>697908</v>
          </cell>
        </row>
        <row r="30">
          <cell r="P30" t="str">
            <v>maig</v>
          </cell>
          <cell r="Q30">
            <v>1665418</v>
          </cell>
          <cell r="R30">
            <v>856467</v>
          </cell>
        </row>
        <row r="31">
          <cell r="P31" t="str">
            <v>juny</v>
          </cell>
          <cell r="Q31">
            <v>1486104</v>
          </cell>
          <cell r="R31">
            <v>999252</v>
          </cell>
        </row>
        <row r="32">
          <cell r="P32" t="str">
            <v>juliol</v>
          </cell>
          <cell r="Q32">
            <v>1685808</v>
          </cell>
          <cell r="R32">
            <v>1302336</v>
          </cell>
        </row>
        <row r="33">
          <cell r="P33" t="str">
            <v>agost</v>
          </cell>
          <cell r="Q33">
            <v>1436404</v>
          </cell>
          <cell r="R33">
            <v>1145015</v>
          </cell>
        </row>
        <row r="34">
          <cell r="P34" t="str">
            <v>setembre</v>
          </cell>
          <cell r="Q34">
            <v>1339796</v>
          </cell>
          <cell r="R34">
            <v>988409</v>
          </cell>
        </row>
        <row r="35">
          <cell r="P35" t="str">
            <v>octubre</v>
          </cell>
          <cell r="Q35">
            <v>1399709</v>
          </cell>
          <cell r="R35">
            <v>1081736</v>
          </cell>
        </row>
        <row r="36">
          <cell r="P36" t="str">
            <v>novembre</v>
          </cell>
          <cell r="Q36">
            <v>1143218</v>
          </cell>
          <cell r="R36">
            <v>943199</v>
          </cell>
        </row>
        <row r="37">
          <cell r="P37" t="str">
            <v>decembre</v>
          </cell>
          <cell r="Q37">
            <v>971323</v>
          </cell>
          <cell r="R37">
            <v>1001693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8"/>
  <sheetViews>
    <sheetView tabSelected="1" topLeftCell="A10" zoomScaleNormal="100" workbookViewId="0">
      <selection activeCell="A35" sqref="A35:C35"/>
    </sheetView>
  </sheetViews>
  <sheetFormatPr baseColWidth="10" defaultColWidth="10.7109375" defaultRowHeight="15" x14ac:dyDescent="0.25"/>
  <cols>
    <col min="4" max="10" width="16.42578125" customWidth="1"/>
    <col min="11" max="11" width="25.140625" customWidth="1"/>
  </cols>
  <sheetData>
    <row r="2" spans="1:11" x14ac:dyDescent="0.25">
      <c r="B2" s="92" t="s">
        <v>0</v>
      </c>
      <c r="C2" s="92"/>
      <c r="D2" s="92"/>
      <c r="E2" s="92"/>
      <c r="F2" s="92"/>
      <c r="G2" s="92"/>
    </row>
    <row r="5" spans="1:11" x14ac:dyDescent="0.25">
      <c r="A5" s="93" t="s">
        <v>1</v>
      </c>
      <c r="B5" s="93"/>
      <c r="C5" s="93"/>
      <c r="D5" s="93"/>
      <c r="E5" s="93"/>
      <c r="F5" s="93"/>
      <c r="G5" s="93"/>
      <c r="H5" s="93"/>
      <c r="I5" s="93"/>
      <c r="J5" s="93"/>
      <c r="K5" s="93"/>
    </row>
    <row r="6" spans="1:11" ht="15" customHeight="1" x14ac:dyDescent="0.25">
      <c r="A6" s="94" t="s">
        <v>2</v>
      </c>
      <c r="B6" s="94"/>
      <c r="C6" s="94"/>
      <c r="D6" s="95" t="s">
        <v>3</v>
      </c>
      <c r="E6" s="95"/>
      <c r="F6" s="95"/>
      <c r="G6" s="95"/>
      <c r="H6" s="95"/>
      <c r="I6" s="95"/>
      <c r="J6" s="95"/>
      <c r="K6" s="95"/>
    </row>
    <row r="7" spans="1:11" ht="18.75" customHeight="1" x14ac:dyDescent="0.25">
      <c r="A7" s="94" t="s">
        <v>4</v>
      </c>
      <c r="B7" s="94"/>
      <c r="C7" s="94"/>
      <c r="D7" s="96" t="s">
        <v>5</v>
      </c>
      <c r="E7" s="96"/>
      <c r="F7" s="96"/>
      <c r="G7" s="96"/>
      <c r="H7" s="96"/>
      <c r="I7" s="96"/>
      <c r="J7" s="96"/>
      <c r="K7" s="96"/>
    </row>
    <row r="8" spans="1:11" ht="15" customHeight="1" x14ac:dyDescent="0.25">
      <c r="A8" s="97" t="s">
        <v>6</v>
      </c>
      <c r="B8" s="97"/>
      <c r="C8" s="97"/>
      <c r="D8" s="96" t="s">
        <v>7</v>
      </c>
      <c r="E8" s="96"/>
      <c r="F8" s="96"/>
      <c r="G8" s="96"/>
      <c r="H8" s="96"/>
      <c r="I8" s="96"/>
      <c r="J8" s="96"/>
      <c r="K8" s="96"/>
    </row>
    <row r="9" spans="1:11" ht="15" customHeight="1" x14ac:dyDescent="0.25">
      <c r="A9" s="94" t="s">
        <v>8</v>
      </c>
      <c r="B9" s="94"/>
      <c r="C9" s="94"/>
      <c r="D9" s="96" t="s">
        <v>9</v>
      </c>
      <c r="E9" s="96"/>
      <c r="F9" s="96"/>
      <c r="G9" s="96"/>
      <c r="H9" s="96"/>
      <c r="I9" s="96"/>
      <c r="J9" s="96"/>
      <c r="K9" s="96"/>
    </row>
    <row r="10" spans="1:11" ht="15" customHeight="1" x14ac:dyDescent="0.25">
      <c r="A10" s="94" t="s">
        <v>10</v>
      </c>
      <c r="B10" s="94"/>
      <c r="C10" s="94"/>
      <c r="D10" s="96" t="s">
        <v>11</v>
      </c>
      <c r="E10" s="96"/>
      <c r="F10" s="96"/>
      <c r="G10" s="96"/>
      <c r="H10" s="96"/>
      <c r="I10" s="96"/>
      <c r="J10" s="96"/>
      <c r="K10" s="96"/>
    </row>
    <row r="11" spans="1:11" ht="15" customHeight="1" x14ac:dyDescent="0.25">
      <c r="A11" s="94" t="s">
        <v>12</v>
      </c>
      <c r="B11" s="94"/>
      <c r="C11" s="94"/>
      <c r="D11" s="95" t="s">
        <v>13</v>
      </c>
      <c r="E11" s="95"/>
      <c r="F11" s="95"/>
      <c r="G11" s="95"/>
      <c r="H11" s="95"/>
      <c r="I11" s="95"/>
      <c r="J11" s="95"/>
      <c r="K11" s="95"/>
    </row>
    <row r="12" spans="1:11" ht="15" customHeight="1" x14ac:dyDescent="0.25">
      <c r="A12" s="94" t="s">
        <v>14</v>
      </c>
      <c r="B12" s="94"/>
      <c r="C12" s="94"/>
      <c r="D12" s="95" t="s">
        <v>15</v>
      </c>
      <c r="E12" s="95"/>
      <c r="F12" s="95"/>
      <c r="G12" s="95"/>
      <c r="H12" s="95"/>
      <c r="I12" s="95"/>
      <c r="J12" s="95"/>
      <c r="K12" s="95"/>
    </row>
    <row r="13" spans="1:11" ht="15" customHeight="1" x14ac:dyDescent="0.25">
      <c r="A13" s="94" t="s">
        <v>16</v>
      </c>
      <c r="B13" s="94"/>
      <c r="C13" s="94"/>
      <c r="D13" s="95" t="s">
        <v>17</v>
      </c>
      <c r="E13" s="95"/>
      <c r="F13" s="95"/>
      <c r="G13" s="95"/>
      <c r="H13" s="95"/>
      <c r="I13" s="95"/>
      <c r="J13" s="95"/>
      <c r="K13" s="95"/>
    </row>
    <row r="14" spans="1:11" ht="15" customHeight="1" x14ac:dyDescent="0.25">
      <c r="A14" s="94" t="s">
        <v>18</v>
      </c>
      <c r="B14" s="94"/>
      <c r="C14" s="94"/>
      <c r="D14" s="95" t="s">
        <v>19</v>
      </c>
      <c r="E14" s="95"/>
      <c r="F14" s="95"/>
      <c r="G14" s="95"/>
      <c r="H14" s="95"/>
      <c r="I14" s="95"/>
      <c r="J14" s="95"/>
      <c r="K14" s="95"/>
    </row>
    <row r="15" spans="1:11" ht="15" customHeight="1" x14ac:dyDescent="0.25">
      <c r="A15" s="97" t="s">
        <v>20</v>
      </c>
      <c r="B15" s="97"/>
      <c r="C15" s="97"/>
      <c r="D15" s="95" t="s">
        <v>21</v>
      </c>
      <c r="E15" s="95"/>
      <c r="F15" s="95"/>
      <c r="G15" s="95"/>
      <c r="H15" s="95"/>
      <c r="I15" s="95"/>
      <c r="J15" s="95"/>
      <c r="K15" s="95"/>
    </row>
    <row r="16" spans="1:11" x14ac:dyDescent="0.25">
      <c r="A16" s="94" t="s">
        <v>22</v>
      </c>
      <c r="B16" s="94"/>
      <c r="C16" s="94"/>
      <c r="D16" s="98" t="s">
        <v>23</v>
      </c>
      <c r="E16" s="98"/>
      <c r="F16" s="98"/>
      <c r="G16" s="98"/>
      <c r="H16" s="98"/>
      <c r="I16" s="98"/>
      <c r="J16" s="98"/>
      <c r="K16" s="98"/>
    </row>
    <row r="17" spans="1:11" x14ac:dyDescent="0.25">
      <c r="A17" s="94" t="s">
        <v>24</v>
      </c>
      <c r="B17" s="94"/>
      <c r="C17" s="94"/>
      <c r="D17" s="98" t="s">
        <v>25</v>
      </c>
      <c r="E17" s="98"/>
      <c r="F17" s="98"/>
      <c r="G17" s="98"/>
      <c r="H17" s="98"/>
      <c r="I17" s="98"/>
      <c r="J17" s="98"/>
      <c r="K17" s="98"/>
    </row>
    <row r="18" spans="1:11" x14ac:dyDescent="0.25">
      <c r="A18" s="94" t="s">
        <v>26</v>
      </c>
      <c r="B18" s="94"/>
      <c r="C18" s="94"/>
      <c r="D18" s="98" t="s">
        <v>27</v>
      </c>
      <c r="E18" s="98"/>
      <c r="F18" s="98"/>
      <c r="G18" s="98"/>
      <c r="H18" s="98"/>
      <c r="I18" s="98"/>
      <c r="J18" s="98"/>
      <c r="K18" s="98"/>
    </row>
    <row r="19" spans="1:11" ht="13.9" customHeight="1" x14ac:dyDescent="0.25">
      <c r="A19" s="94" t="s">
        <v>28</v>
      </c>
      <c r="B19" s="94"/>
      <c r="C19" s="94"/>
      <c r="D19" s="95" t="s">
        <v>29</v>
      </c>
      <c r="E19" s="95"/>
      <c r="F19" s="95"/>
      <c r="G19" s="95"/>
      <c r="H19" s="95"/>
      <c r="I19" s="95"/>
      <c r="J19" s="95"/>
      <c r="K19" s="95"/>
    </row>
    <row r="20" spans="1:11" ht="13.9" customHeight="1" x14ac:dyDescent="0.25">
      <c r="A20" s="94" t="s">
        <v>30</v>
      </c>
      <c r="B20" s="94"/>
      <c r="C20" s="94"/>
      <c r="D20" s="95" t="s">
        <v>31</v>
      </c>
      <c r="E20" s="95"/>
      <c r="F20" s="95"/>
      <c r="G20" s="95"/>
      <c r="H20" s="95"/>
      <c r="I20" s="95"/>
      <c r="J20" s="95"/>
      <c r="K20" s="95"/>
    </row>
    <row r="21" spans="1:11" ht="15" customHeight="1" x14ac:dyDescent="0.25">
      <c r="A21" s="94" t="s">
        <v>32</v>
      </c>
      <c r="B21" s="94"/>
      <c r="C21" s="94"/>
      <c r="D21" s="95" t="s">
        <v>33</v>
      </c>
      <c r="E21" s="95"/>
      <c r="F21" s="95"/>
      <c r="G21" s="95"/>
      <c r="H21" s="95"/>
      <c r="I21" s="95"/>
      <c r="J21" s="95"/>
      <c r="K21" s="95"/>
    </row>
    <row r="22" spans="1:11" ht="13.9" customHeight="1" x14ac:dyDescent="0.25">
      <c r="A22" s="94" t="s">
        <v>34</v>
      </c>
      <c r="B22" s="94"/>
      <c r="C22" s="94"/>
      <c r="D22" s="95" t="s">
        <v>35</v>
      </c>
      <c r="E22" s="95"/>
      <c r="F22" s="95"/>
      <c r="G22" s="95"/>
      <c r="H22" s="95"/>
      <c r="I22" s="95"/>
      <c r="J22" s="95"/>
      <c r="K22" s="95"/>
    </row>
    <row r="23" spans="1:11" x14ac:dyDescent="0.25">
      <c r="A23" s="94" t="s">
        <v>36</v>
      </c>
      <c r="B23" s="94"/>
      <c r="C23" s="94"/>
      <c r="D23" s="98" t="s">
        <v>37</v>
      </c>
      <c r="E23" s="98"/>
      <c r="F23" s="98"/>
      <c r="G23" s="98"/>
      <c r="H23" s="98"/>
      <c r="I23" s="98"/>
      <c r="J23" s="98"/>
      <c r="K23" s="98"/>
    </row>
    <row r="24" spans="1:11" ht="15" customHeight="1" x14ac:dyDescent="0.25">
      <c r="A24" s="94" t="s">
        <v>38</v>
      </c>
      <c r="B24" s="94"/>
      <c r="C24" s="94"/>
      <c r="D24" s="95" t="s">
        <v>39</v>
      </c>
      <c r="E24" s="95"/>
      <c r="F24" s="95"/>
      <c r="G24" s="95"/>
      <c r="H24" s="95"/>
      <c r="I24" s="95"/>
      <c r="J24" s="95"/>
      <c r="K24" s="95"/>
    </row>
    <row r="25" spans="1:11" ht="13.9" customHeight="1" x14ac:dyDescent="0.25">
      <c r="A25" s="97" t="s">
        <v>40</v>
      </c>
      <c r="B25" s="97"/>
      <c r="C25" s="97"/>
      <c r="D25" s="95" t="s">
        <v>41</v>
      </c>
      <c r="E25" s="95"/>
      <c r="F25" s="95"/>
      <c r="G25" s="95"/>
      <c r="H25" s="95"/>
      <c r="I25" s="95"/>
      <c r="J25" s="95"/>
      <c r="K25" s="95"/>
    </row>
    <row r="26" spans="1:11" ht="15" customHeight="1" x14ac:dyDescent="0.25">
      <c r="A26" s="94" t="s">
        <v>42</v>
      </c>
      <c r="B26" s="94"/>
      <c r="C26" s="94"/>
      <c r="D26" s="95" t="s">
        <v>43</v>
      </c>
      <c r="E26" s="95"/>
      <c r="F26" s="95"/>
      <c r="G26" s="95"/>
      <c r="H26" s="95"/>
      <c r="I26" s="95"/>
      <c r="J26" s="95"/>
      <c r="K26" s="95"/>
    </row>
    <row r="27" spans="1:11" ht="15" customHeight="1" x14ac:dyDescent="0.25">
      <c r="A27" s="94" t="s">
        <v>44</v>
      </c>
      <c r="B27" s="94"/>
      <c r="C27" s="94"/>
      <c r="D27" s="95" t="s">
        <v>45</v>
      </c>
      <c r="E27" s="95"/>
      <c r="F27" s="95"/>
      <c r="G27" s="95"/>
      <c r="H27" s="95"/>
      <c r="I27" s="95"/>
      <c r="J27" s="95"/>
      <c r="K27" s="95"/>
    </row>
    <row r="28" spans="1:11" ht="15" customHeight="1" x14ac:dyDescent="0.25">
      <c r="A28" s="94" t="s">
        <v>46</v>
      </c>
      <c r="B28" s="94"/>
      <c r="C28" s="94"/>
      <c r="D28" s="95" t="s">
        <v>47</v>
      </c>
      <c r="E28" s="95"/>
      <c r="F28" s="95"/>
      <c r="G28" s="95"/>
      <c r="H28" s="95"/>
      <c r="I28" s="95"/>
      <c r="J28" s="95"/>
      <c r="K28" s="95"/>
    </row>
    <row r="29" spans="1:11" ht="15" customHeight="1" x14ac:dyDescent="0.25">
      <c r="A29" s="94" t="s">
        <v>48</v>
      </c>
      <c r="B29" s="94"/>
      <c r="C29" s="94"/>
      <c r="D29" s="99" t="s">
        <v>231</v>
      </c>
      <c r="E29" s="99"/>
      <c r="F29" s="99"/>
      <c r="G29" s="99"/>
      <c r="H29" s="99"/>
      <c r="I29" s="99"/>
      <c r="J29" s="99"/>
      <c r="K29" s="99"/>
    </row>
    <row r="30" spans="1:11" ht="15" customHeight="1" x14ac:dyDescent="0.25">
      <c r="A30" s="94" t="s">
        <v>49</v>
      </c>
      <c r="B30" s="94"/>
      <c r="C30" s="94"/>
      <c r="D30" s="100" t="s">
        <v>231</v>
      </c>
      <c r="E30" s="101"/>
      <c r="F30" s="101"/>
      <c r="G30" s="101"/>
      <c r="H30" s="101"/>
      <c r="I30" s="101"/>
      <c r="J30" s="101"/>
      <c r="K30" s="101"/>
    </row>
    <row r="31" spans="1:11" ht="13.9" customHeight="1" x14ac:dyDescent="0.25">
      <c r="A31" s="94" t="s">
        <v>50</v>
      </c>
      <c r="B31" s="94"/>
      <c r="C31" s="94"/>
      <c r="D31" s="102" t="s">
        <v>232</v>
      </c>
      <c r="E31" s="95"/>
      <c r="F31" s="95"/>
      <c r="G31" s="95"/>
      <c r="H31" s="95"/>
      <c r="I31" s="95"/>
      <c r="J31" s="95"/>
      <c r="K31" s="95"/>
    </row>
    <row r="32" spans="1:11" ht="15" customHeight="1" x14ac:dyDescent="0.25">
      <c r="A32" s="94" t="s">
        <v>51</v>
      </c>
      <c r="B32" s="94"/>
      <c r="C32" s="94"/>
      <c r="D32" s="102" t="s">
        <v>233</v>
      </c>
      <c r="E32" s="95"/>
      <c r="F32" s="95"/>
      <c r="G32" s="95"/>
      <c r="H32" s="95"/>
      <c r="I32" s="95"/>
      <c r="J32" s="95"/>
      <c r="K32" s="95"/>
    </row>
    <row r="33" spans="1:11" ht="15" customHeight="1" x14ac:dyDescent="0.25">
      <c r="A33" s="94" t="s">
        <v>52</v>
      </c>
      <c r="B33" s="94"/>
      <c r="C33" s="94"/>
      <c r="D33" s="95" t="s">
        <v>53</v>
      </c>
      <c r="E33" s="95"/>
      <c r="F33" s="95"/>
      <c r="G33" s="95"/>
      <c r="H33" s="95"/>
      <c r="I33" s="95"/>
      <c r="J33" s="95"/>
      <c r="K33" s="95"/>
    </row>
    <row r="34" spans="1:11" ht="15" customHeight="1" x14ac:dyDescent="0.25">
      <c r="A34" s="94" t="s">
        <v>54</v>
      </c>
      <c r="B34" s="94"/>
      <c r="C34" s="94"/>
      <c r="D34" s="95" t="s">
        <v>55</v>
      </c>
      <c r="E34" s="95"/>
      <c r="F34" s="95"/>
      <c r="G34" s="95"/>
      <c r="H34" s="95"/>
      <c r="I34" s="95"/>
      <c r="J34" s="95"/>
      <c r="K34" s="95"/>
    </row>
    <row r="35" spans="1:11" ht="15" customHeight="1" x14ac:dyDescent="0.25">
      <c r="A35" s="94" t="s">
        <v>56</v>
      </c>
      <c r="B35" s="94"/>
      <c r="C35" s="94"/>
      <c r="D35" s="95" t="s">
        <v>57</v>
      </c>
      <c r="E35" s="95"/>
      <c r="F35" s="95"/>
      <c r="G35" s="95"/>
      <c r="H35" s="95"/>
      <c r="I35" s="95"/>
      <c r="J35" s="95"/>
      <c r="K35" s="95"/>
    </row>
    <row r="38" spans="1:11" x14ac:dyDescent="0.25">
      <c r="A38" s="90"/>
      <c r="B38" s="91"/>
      <c r="C38" s="91"/>
      <c r="D38" s="91"/>
    </row>
  </sheetData>
  <mergeCells count="62">
    <mergeCell ref="A35:C35"/>
    <mergeCell ref="D35:K35"/>
    <mergeCell ref="A32:C32"/>
    <mergeCell ref="D32:K32"/>
    <mergeCell ref="A33:C33"/>
    <mergeCell ref="D33:K33"/>
    <mergeCell ref="A34:C34"/>
    <mergeCell ref="D34:K34"/>
    <mergeCell ref="A29:C29"/>
    <mergeCell ref="D29:K29"/>
    <mergeCell ref="A30:C30"/>
    <mergeCell ref="D30:K30"/>
    <mergeCell ref="A31:C31"/>
    <mergeCell ref="D31:K31"/>
    <mergeCell ref="A26:C26"/>
    <mergeCell ref="D26:K26"/>
    <mergeCell ref="A27:C27"/>
    <mergeCell ref="D27:K27"/>
    <mergeCell ref="A28:C28"/>
    <mergeCell ref="D28:K28"/>
    <mergeCell ref="A23:C23"/>
    <mergeCell ref="D23:K23"/>
    <mergeCell ref="A24:C24"/>
    <mergeCell ref="D24:K24"/>
    <mergeCell ref="A25:C25"/>
    <mergeCell ref="D25:K25"/>
    <mergeCell ref="A20:C20"/>
    <mergeCell ref="D20:K20"/>
    <mergeCell ref="A21:C21"/>
    <mergeCell ref="D21:K21"/>
    <mergeCell ref="A22:C22"/>
    <mergeCell ref="D22:K22"/>
    <mergeCell ref="A17:C17"/>
    <mergeCell ref="D17:K17"/>
    <mergeCell ref="A18:C18"/>
    <mergeCell ref="D18:K18"/>
    <mergeCell ref="A19:C19"/>
    <mergeCell ref="D19:K19"/>
    <mergeCell ref="A14:C14"/>
    <mergeCell ref="D14:K14"/>
    <mergeCell ref="A15:C15"/>
    <mergeCell ref="D15:K15"/>
    <mergeCell ref="A16:C16"/>
    <mergeCell ref="D16:K16"/>
    <mergeCell ref="A11:C11"/>
    <mergeCell ref="D11:K11"/>
    <mergeCell ref="A12:C12"/>
    <mergeCell ref="D12:K12"/>
    <mergeCell ref="A13:C13"/>
    <mergeCell ref="D13:K13"/>
    <mergeCell ref="A8:C8"/>
    <mergeCell ref="D8:K8"/>
    <mergeCell ref="A9:C9"/>
    <mergeCell ref="D9:K9"/>
    <mergeCell ref="A10:C10"/>
    <mergeCell ref="D10:K10"/>
    <mergeCell ref="B2:G2"/>
    <mergeCell ref="A5:K5"/>
    <mergeCell ref="A6:C6"/>
    <mergeCell ref="D6:K6"/>
    <mergeCell ref="A7:C7"/>
    <mergeCell ref="D7:K7"/>
  </mergeCells>
  <hyperlinks>
    <hyperlink ref="A6" location="'G1'!A1" display="Gràfic I-8.1. " xr:uid="{00000000-0004-0000-0000-000000000000}"/>
    <hyperlink ref="A7" location="'G2'!A1" display="Gràfic I-8.2." xr:uid="{00000000-0004-0000-0000-000001000000}"/>
    <hyperlink ref="A8" location="Hoja1!A1" display="Gràfic I-8.3.a." xr:uid="{00000000-0004-0000-0000-000002000000}"/>
    <hyperlink ref="A9" location="'G3'!A1" display="Gràfic I-8.3.b. " xr:uid="{00000000-0004-0000-0000-000003000000}"/>
    <hyperlink ref="A10" location="'G3'!A1" display="Gràfic I-8.3.c. " xr:uid="{00000000-0004-0000-0000-000004000000}"/>
    <hyperlink ref="A11" location="'G4'!A1" display="Gràfic I-8.4.a." xr:uid="{00000000-0004-0000-0000-000005000000}"/>
    <hyperlink ref="A12" location="'G4'!A1" display="Gràfic I-8.4.b." xr:uid="{00000000-0004-0000-0000-000006000000}"/>
    <hyperlink ref="A13" location="'G5'!A1" display="Gràfic I-8.5.a.1. " xr:uid="{00000000-0004-0000-0000-000007000000}"/>
    <hyperlink ref="A14" location="'G5'!A1" display="Gràfic I-8.5.a.2. " xr:uid="{00000000-0004-0000-0000-000008000000}"/>
    <hyperlink ref="A15" location="Hoja1!A1" display="Gràfic I-8.5.b.1. " xr:uid="{00000000-0004-0000-0000-000009000000}"/>
    <hyperlink ref="A16" location="'G5'!A1" display="Gràfic I-8.5.b.2." xr:uid="{00000000-0004-0000-0000-00000A000000}"/>
    <hyperlink ref="A17" location="'G5'!A1" display="Gràfic I-8.5.c.1." xr:uid="{00000000-0004-0000-0000-00000B000000}"/>
    <hyperlink ref="A18" location="'G5'!A1" display="Gràfic I-8.5.c.2." xr:uid="{00000000-0004-0000-0000-00000C000000}"/>
    <hyperlink ref="A19" location="'G6'!A1" display="Gràfic I-8.6." xr:uid="{00000000-0004-0000-0000-00000D000000}"/>
    <hyperlink ref="A20" location="'G7'!A1" display="Gràfic I-8.7." xr:uid="{00000000-0004-0000-0000-00000E000000}"/>
    <hyperlink ref="A21" location="'G8'!A1" display="Gràfic I-8.8. " xr:uid="{00000000-0004-0000-0000-00000F000000}"/>
    <hyperlink ref="A22" location="'G9'!A1" display="Gràfic I-8.9. " xr:uid="{00000000-0004-0000-0000-000010000000}"/>
    <hyperlink ref="A23" location="'Q1'!A1" display="Quadre I-8.1. " xr:uid="{00000000-0004-0000-0000-000011000000}"/>
    <hyperlink ref="A24" location="'G10'!A1" display="Gràfic I-8.10." xr:uid="{00000000-0004-0000-0000-000012000000}"/>
    <hyperlink ref="A26" location="'G11'!A1" display="Gràfic I-8.11a. " xr:uid="{00000000-0004-0000-0000-000013000000}"/>
    <hyperlink ref="A27" location="'G11'!A1" display="Gràfic I-8.11b. " xr:uid="{00000000-0004-0000-0000-000014000000}"/>
    <hyperlink ref="A28" location="'G12'!A1" display="Gràfic I-8.12." xr:uid="{00000000-0004-0000-0000-000015000000}"/>
    <hyperlink ref="A29" location="'Q3 G13'!A1" display="Quadre I-8.3." xr:uid="{00000000-0004-0000-0000-000016000000}"/>
    <hyperlink ref="A30" location="'Q3 G13'!A1" display="Gràfic I-8.13." xr:uid="{00000000-0004-0000-0000-000017000000}"/>
    <hyperlink ref="A31" location="'Q4'!A1" display="Quadre I-8.4. " xr:uid="{00000000-0004-0000-0000-000018000000}"/>
    <hyperlink ref="A32" location="'QA1-GA1'!A1" display="Gràfic IA-8.1. " xr:uid="{00000000-0004-0000-0000-000019000000}"/>
    <hyperlink ref="A33" location="'QA1-GA1'!A1" display="Quadre IA-8.1." xr:uid="{00000000-0004-0000-0000-00001A000000}"/>
    <hyperlink ref="A34" location="'QA2-GA2'!A1" display="Quadre IA-8.2. " xr:uid="{00000000-0004-0000-0000-00001B000000}"/>
    <hyperlink ref="A35" location="'QA2-GA2'!A1" display="Gràfic IA-8.2." xr:uid="{00000000-0004-0000-0000-00001C000000}"/>
    <hyperlink ref="A8:C8" location="'G3'!A1" display="Gràfic I-8.3.a." xr:uid="{E736589B-E19A-4096-9921-284B3E92D544}"/>
    <hyperlink ref="A15:C15" location="'G5'!A1" display="Gràfic I-8.5.b.1. " xr:uid="{4FA8A133-099F-4AFB-8F05-0D7D95469512}"/>
    <hyperlink ref="A25:C25" location="'Q2'!A1" display="Quadre I-8.2." xr:uid="{479BAE36-0F0C-4EB5-92F5-8A67066BC2E5}"/>
  </hyperlink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LU19"/>
  <sheetViews>
    <sheetView zoomScaleNormal="100" workbookViewId="0"/>
  </sheetViews>
  <sheetFormatPr baseColWidth="10" defaultColWidth="9.140625" defaultRowHeight="15" x14ac:dyDescent="0.25"/>
  <cols>
    <col min="1" max="1009" width="9.140625" style="1"/>
  </cols>
  <sheetData>
    <row r="1" spans="2:4" ht="33.75" x14ac:dyDescent="0.25">
      <c r="B1" s="6"/>
      <c r="C1" s="38" t="s">
        <v>135</v>
      </c>
      <c r="D1" s="38" t="s">
        <v>136</v>
      </c>
    </row>
    <row r="2" spans="2:4" x14ac:dyDescent="0.25">
      <c r="B2" s="8" t="s">
        <v>137</v>
      </c>
      <c r="C2" s="30">
        <v>1134021</v>
      </c>
      <c r="D2" s="30">
        <v>1031520</v>
      </c>
    </row>
    <row r="3" spans="2:4" x14ac:dyDescent="0.25">
      <c r="B3" s="8" t="s">
        <v>138</v>
      </c>
      <c r="C3" s="30">
        <v>1210661</v>
      </c>
      <c r="D3" s="30">
        <v>1134072</v>
      </c>
    </row>
    <row r="4" spans="2:4" x14ac:dyDescent="0.25">
      <c r="B4" s="8" t="s">
        <v>139</v>
      </c>
      <c r="C4" s="30">
        <v>1397234</v>
      </c>
      <c r="D4" s="30">
        <v>1145562</v>
      </c>
    </row>
    <row r="5" spans="2:4" x14ac:dyDescent="0.25">
      <c r="B5" s="8" t="s">
        <v>140</v>
      </c>
      <c r="C5" s="30">
        <v>1436703</v>
      </c>
      <c r="D5" s="30">
        <v>697908</v>
      </c>
    </row>
    <row r="6" spans="2:4" x14ac:dyDescent="0.25">
      <c r="B6" s="8" t="s">
        <v>141</v>
      </c>
      <c r="C6" s="30">
        <v>1665418</v>
      </c>
      <c r="D6" s="30">
        <v>856467</v>
      </c>
    </row>
    <row r="7" spans="2:4" x14ac:dyDescent="0.25">
      <c r="B7" s="8" t="s">
        <v>142</v>
      </c>
      <c r="C7" s="30">
        <v>1486104</v>
      </c>
      <c r="D7" s="30">
        <v>999252</v>
      </c>
    </row>
    <row r="8" spans="2:4" x14ac:dyDescent="0.25">
      <c r="B8" s="8" t="s">
        <v>143</v>
      </c>
      <c r="C8" s="30">
        <v>1685808</v>
      </c>
      <c r="D8" s="30">
        <v>1302336</v>
      </c>
    </row>
    <row r="9" spans="2:4" x14ac:dyDescent="0.25">
      <c r="B9" s="8" t="s">
        <v>144</v>
      </c>
      <c r="C9" s="30">
        <v>1436404</v>
      </c>
      <c r="D9" s="30">
        <v>1145015</v>
      </c>
    </row>
    <row r="10" spans="2:4" x14ac:dyDescent="0.25">
      <c r="B10" s="8" t="s">
        <v>74</v>
      </c>
      <c r="C10" s="30">
        <v>1339796</v>
      </c>
      <c r="D10" s="30">
        <v>988409</v>
      </c>
    </row>
    <row r="11" spans="2:4" x14ac:dyDescent="0.25">
      <c r="B11" s="8" t="s">
        <v>145</v>
      </c>
      <c r="C11" s="30">
        <v>1399709</v>
      </c>
      <c r="D11" s="30">
        <v>1081736</v>
      </c>
    </row>
    <row r="12" spans="2:4" x14ac:dyDescent="0.25">
      <c r="B12" s="8" t="s">
        <v>146</v>
      </c>
      <c r="C12" s="39">
        <v>1143218</v>
      </c>
      <c r="D12" s="39">
        <v>943199</v>
      </c>
    </row>
    <row r="13" spans="2:4" x14ac:dyDescent="0.25">
      <c r="B13" s="8" t="s">
        <v>147</v>
      </c>
      <c r="C13" s="39">
        <v>971323</v>
      </c>
      <c r="D13" s="39">
        <v>1001693</v>
      </c>
    </row>
    <row r="19" spans="1:1" x14ac:dyDescent="0.25">
      <c r="A19" s="1" t="s">
        <v>134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C20"/>
  <sheetViews>
    <sheetView zoomScaleNormal="100" workbookViewId="0">
      <selection sqref="A1:F1"/>
    </sheetView>
  </sheetViews>
  <sheetFormatPr baseColWidth="10" defaultColWidth="11.140625" defaultRowHeight="15" x14ac:dyDescent="0.25"/>
  <cols>
    <col min="1" max="1" width="11.140625" style="1"/>
    <col min="2" max="2" width="8.28515625" style="1" customWidth="1"/>
    <col min="3" max="1017" width="11.140625" style="1"/>
    <col min="1018" max="1024" width="9.140625" customWidth="1"/>
  </cols>
  <sheetData>
    <row r="1" spans="1:6" x14ac:dyDescent="0.25">
      <c r="A1" s="108" t="s">
        <v>148</v>
      </c>
      <c r="B1" s="108"/>
      <c r="C1" s="108"/>
      <c r="D1" s="108"/>
      <c r="E1" s="108"/>
      <c r="F1" s="108"/>
    </row>
    <row r="2" spans="1:6" ht="22.5" x14ac:dyDescent="0.25">
      <c r="A2" s="109"/>
      <c r="B2" s="109"/>
      <c r="C2" s="48" t="s">
        <v>149</v>
      </c>
      <c r="D2" s="48" t="s">
        <v>150</v>
      </c>
      <c r="E2" s="48" t="s">
        <v>151</v>
      </c>
      <c r="F2" s="48" t="s">
        <v>152</v>
      </c>
    </row>
    <row r="3" spans="1:6" x14ac:dyDescent="0.25">
      <c r="A3" s="49" t="s">
        <v>90</v>
      </c>
      <c r="B3" s="50">
        <v>2010</v>
      </c>
      <c r="C3" s="13">
        <v>516641</v>
      </c>
      <c r="D3" s="13">
        <v>70603</v>
      </c>
      <c r="E3" s="13">
        <v>1694</v>
      </c>
      <c r="F3" s="13">
        <v>94549</v>
      </c>
    </row>
    <row r="4" spans="1:6" x14ac:dyDescent="0.25">
      <c r="A4" s="49"/>
      <c r="B4" s="50">
        <v>2019</v>
      </c>
      <c r="C4" s="13">
        <v>578231</v>
      </c>
      <c r="D4" s="13">
        <v>104907</v>
      </c>
      <c r="E4" s="13">
        <v>2055</v>
      </c>
      <c r="F4" s="13">
        <v>103883</v>
      </c>
    </row>
    <row r="5" spans="1:6" x14ac:dyDescent="0.25">
      <c r="A5" s="49"/>
      <c r="B5" s="50">
        <v>2020</v>
      </c>
      <c r="C5" s="13">
        <v>576862</v>
      </c>
      <c r="D5" s="13">
        <v>108372</v>
      </c>
      <c r="E5" s="13">
        <v>1710</v>
      </c>
      <c r="F5" s="13">
        <v>103848</v>
      </c>
    </row>
    <row r="6" spans="1:6" x14ac:dyDescent="0.25">
      <c r="A6" s="49" t="s">
        <v>61</v>
      </c>
      <c r="B6" s="50">
        <v>2010</v>
      </c>
      <c r="C6" s="13">
        <v>76702</v>
      </c>
      <c r="D6" s="13">
        <v>16034</v>
      </c>
      <c r="E6" s="13">
        <v>337</v>
      </c>
      <c r="F6" s="13">
        <v>21943</v>
      </c>
    </row>
    <row r="7" spans="1:6" x14ac:dyDescent="0.25">
      <c r="A7" s="49"/>
      <c r="B7" s="50">
        <v>2019</v>
      </c>
      <c r="C7" s="13">
        <v>93476</v>
      </c>
      <c r="D7" s="13">
        <v>26987</v>
      </c>
      <c r="E7" s="13">
        <v>442</v>
      </c>
      <c r="F7" s="13">
        <v>26888</v>
      </c>
    </row>
    <row r="8" spans="1:6" x14ac:dyDescent="0.25">
      <c r="A8" s="49"/>
      <c r="B8" s="50">
        <v>2020</v>
      </c>
      <c r="C8" s="13">
        <v>93877</v>
      </c>
      <c r="D8" s="13">
        <v>27418</v>
      </c>
      <c r="E8" s="13">
        <v>403</v>
      </c>
      <c r="F8" s="13">
        <v>26896</v>
      </c>
    </row>
    <row r="9" spans="1:6" x14ac:dyDescent="0.25">
      <c r="A9" s="49" t="s">
        <v>60</v>
      </c>
      <c r="B9" s="50">
        <v>2010</v>
      </c>
      <c r="C9" s="13">
        <v>52043</v>
      </c>
      <c r="D9" s="13">
        <v>8770</v>
      </c>
      <c r="E9" s="13">
        <v>208</v>
      </c>
      <c r="F9" s="13">
        <v>12605</v>
      </c>
    </row>
    <row r="10" spans="1:6" x14ac:dyDescent="0.25">
      <c r="A10" s="49"/>
      <c r="B10" s="50">
        <v>2019</v>
      </c>
      <c r="C10" s="13">
        <v>54318</v>
      </c>
      <c r="D10" s="13">
        <v>12060</v>
      </c>
      <c r="E10" s="13">
        <v>272</v>
      </c>
      <c r="F10" s="13">
        <v>12795</v>
      </c>
    </row>
    <row r="11" spans="1:6" x14ac:dyDescent="0.25">
      <c r="A11" s="49"/>
      <c r="B11" s="50">
        <v>2020</v>
      </c>
      <c r="C11" s="13">
        <v>54717</v>
      </c>
      <c r="D11" s="13">
        <v>12457</v>
      </c>
      <c r="E11" s="13">
        <v>237</v>
      </c>
      <c r="F11" s="13">
        <v>12897</v>
      </c>
    </row>
    <row r="12" spans="1:6" x14ac:dyDescent="0.25">
      <c r="A12" s="49" t="s">
        <v>91</v>
      </c>
      <c r="B12" s="50">
        <v>2010</v>
      </c>
      <c r="C12" s="13">
        <v>5084</v>
      </c>
      <c r="D12" s="13">
        <v>3548</v>
      </c>
      <c r="E12" s="13">
        <v>44</v>
      </c>
      <c r="F12" s="13">
        <v>2177</v>
      </c>
    </row>
    <row r="13" spans="1:6" x14ac:dyDescent="0.25">
      <c r="A13" s="49"/>
      <c r="B13" s="50">
        <v>2019</v>
      </c>
      <c r="C13" s="13">
        <v>7358</v>
      </c>
      <c r="D13" s="13">
        <v>5170</v>
      </c>
      <c r="E13" s="13">
        <v>44</v>
      </c>
      <c r="F13" s="13">
        <v>2851</v>
      </c>
    </row>
    <row r="14" spans="1:6" x14ac:dyDescent="0.25">
      <c r="A14" s="49"/>
      <c r="B14" s="50">
        <v>2020</v>
      </c>
      <c r="C14" s="13">
        <v>7443</v>
      </c>
      <c r="D14" s="13">
        <v>5100</v>
      </c>
      <c r="E14" s="13">
        <v>26</v>
      </c>
      <c r="F14" s="13">
        <v>2830</v>
      </c>
    </row>
    <row r="15" spans="1:6" x14ac:dyDescent="0.25">
      <c r="A15" s="51" t="s">
        <v>153</v>
      </c>
      <c r="B15" s="52">
        <v>2010</v>
      </c>
      <c r="C15" s="53">
        <v>650541</v>
      </c>
      <c r="D15" s="53">
        <v>98968</v>
      </c>
      <c r="E15" s="53">
        <v>2283</v>
      </c>
      <c r="F15" s="53">
        <v>131295</v>
      </c>
    </row>
    <row r="16" spans="1:6" x14ac:dyDescent="0.25">
      <c r="A16" s="51"/>
      <c r="B16" s="52">
        <v>2019</v>
      </c>
      <c r="C16" s="53">
        <f>C4+C7+C10+C13</f>
        <v>733383</v>
      </c>
      <c r="D16" s="53">
        <f>D4+D7+D10+D13</f>
        <v>149124</v>
      </c>
      <c r="E16" s="53">
        <f>E4+E7+E10+E13</f>
        <v>2813</v>
      </c>
      <c r="F16" s="53">
        <f>F4+F7+F10+F13</f>
        <v>146417</v>
      </c>
    </row>
    <row r="17" spans="1:6" x14ac:dyDescent="0.25">
      <c r="A17" s="54"/>
      <c r="B17" s="52">
        <v>2020</v>
      </c>
      <c r="C17" s="53">
        <v>732973</v>
      </c>
      <c r="D17" s="53">
        <v>153362</v>
      </c>
      <c r="E17" s="53">
        <v>2376</v>
      </c>
      <c r="F17" s="53">
        <v>146493</v>
      </c>
    </row>
    <row r="18" spans="1:6" x14ac:dyDescent="0.25">
      <c r="A18" s="110" t="s">
        <v>154</v>
      </c>
      <c r="B18" s="110"/>
      <c r="C18" s="110"/>
      <c r="D18" s="110"/>
      <c r="E18" s="110"/>
      <c r="F18" s="110"/>
    </row>
    <row r="19" spans="1:6" ht="15" customHeight="1" x14ac:dyDescent="0.25">
      <c r="A19" s="111" t="s">
        <v>155</v>
      </c>
      <c r="B19" s="111"/>
      <c r="C19" s="111"/>
      <c r="D19" s="111"/>
      <c r="E19" s="111"/>
      <c r="F19" s="111"/>
    </row>
    <row r="20" spans="1:6" x14ac:dyDescent="0.25">
      <c r="A20" s="111"/>
      <c r="B20" s="111"/>
      <c r="C20" s="111"/>
      <c r="D20" s="111"/>
      <c r="E20" s="111"/>
      <c r="F20" s="111"/>
    </row>
  </sheetData>
  <mergeCells count="4">
    <mergeCell ref="A1:F1"/>
    <mergeCell ref="A2:B2"/>
    <mergeCell ref="A18:F18"/>
    <mergeCell ref="A19:F20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MG21"/>
  <sheetViews>
    <sheetView zoomScaleNormal="100" workbookViewId="0"/>
  </sheetViews>
  <sheetFormatPr baseColWidth="10" defaultColWidth="11.140625" defaultRowHeight="15" x14ac:dyDescent="0.25"/>
  <cols>
    <col min="1" max="1" width="18.28515625" style="1" customWidth="1"/>
    <col min="2" max="6" width="11.140625" style="1"/>
    <col min="7" max="8" width="11.140625" style="1" hidden="1"/>
    <col min="9" max="9" width="51.85546875" style="1" hidden="1" customWidth="1"/>
    <col min="10" max="10" width="9.140625" style="1" hidden="1" customWidth="1"/>
    <col min="11" max="11" width="9.140625" hidden="1" customWidth="1"/>
    <col min="12" max="13" width="9.140625" customWidth="1"/>
    <col min="14" max="1021" width="11.140625" style="1"/>
    <col min="1022" max="1024" width="9.140625" customWidth="1"/>
  </cols>
  <sheetData>
    <row r="1" spans="1:11" ht="24.95" customHeight="1" x14ac:dyDescent="0.25">
      <c r="A1" s="55" t="s">
        <v>156</v>
      </c>
      <c r="I1" s="55" t="s">
        <v>157</v>
      </c>
    </row>
    <row r="2" spans="1:11" x14ac:dyDescent="0.25">
      <c r="B2" s="55">
        <v>2020</v>
      </c>
      <c r="C2" s="55">
        <v>2019</v>
      </c>
    </row>
    <row r="3" spans="1:11" x14ac:dyDescent="0.25">
      <c r="A3" s="55" t="s">
        <v>158</v>
      </c>
      <c r="B3" s="10">
        <v>19219</v>
      </c>
      <c r="C3" s="10">
        <v>28696</v>
      </c>
      <c r="D3" s="56">
        <f t="shared" ref="D3:E9" si="0">B3/B$9</f>
        <v>0.65856834458417568</v>
      </c>
      <c r="E3" s="56">
        <f t="shared" si="0"/>
        <v>0.68714829625727358</v>
      </c>
      <c r="J3" s="1">
        <v>2020</v>
      </c>
      <c r="K3" s="1">
        <v>2019</v>
      </c>
    </row>
    <row r="4" spans="1:11" x14ac:dyDescent="0.25">
      <c r="A4" s="55" t="s">
        <v>159</v>
      </c>
      <c r="B4" s="10">
        <v>6435</v>
      </c>
      <c r="C4" s="10">
        <v>10140</v>
      </c>
      <c r="D4" s="56">
        <f t="shared" si="0"/>
        <v>0.2205050885789672</v>
      </c>
      <c r="E4" s="56">
        <f t="shared" si="0"/>
        <v>0.24281027753166831</v>
      </c>
      <c r="I4" s="1" t="s">
        <v>158</v>
      </c>
      <c r="J4" s="1">
        <v>19219</v>
      </c>
      <c r="K4" s="1">
        <v>28696</v>
      </c>
    </row>
    <row r="5" spans="1:11" x14ac:dyDescent="0.25">
      <c r="A5" s="55" t="s">
        <v>160</v>
      </c>
      <c r="B5" s="10">
        <v>2370</v>
      </c>
      <c r="C5" s="10">
        <v>2040</v>
      </c>
      <c r="D5" s="56">
        <f t="shared" si="0"/>
        <v>8.1211664325120794E-2</v>
      </c>
      <c r="E5" s="56">
        <f t="shared" si="0"/>
        <v>4.884940494719954E-2</v>
      </c>
      <c r="I5" s="1" t="s">
        <v>159</v>
      </c>
      <c r="J5" s="1">
        <v>6435</v>
      </c>
      <c r="K5" s="1">
        <v>10140</v>
      </c>
    </row>
    <row r="6" spans="1:11" x14ac:dyDescent="0.25">
      <c r="A6" s="55" t="s">
        <v>161</v>
      </c>
      <c r="B6" s="10">
        <v>897</v>
      </c>
      <c r="C6" s="10">
        <v>608</v>
      </c>
      <c r="D6" s="56">
        <f t="shared" si="0"/>
        <v>3.0737072953431793E-2</v>
      </c>
      <c r="E6" s="56">
        <f t="shared" si="0"/>
        <v>1.455903833720457E-2</v>
      </c>
      <c r="I6" s="1" t="s">
        <v>160</v>
      </c>
      <c r="J6" s="1">
        <v>2370</v>
      </c>
      <c r="K6" s="1">
        <v>2040</v>
      </c>
    </row>
    <row r="7" spans="1:11" x14ac:dyDescent="0.25">
      <c r="A7" s="55" t="s">
        <v>162</v>
      </c>
      <c r="B7" s="10">
        <v>150</v>
      </c>
      <c r="C7" s="10">
        <v>196</v>
      </c>
      <c r="D7" s="56">
        <f t="shared" si="0"/>
        <v>5.1399787547544802E-3</v>
      </c>
      <c r="E7" s="56">
        <f t="shared" si="0"/>
        <v>4.6933742008093676E-3</v>
      </c>
      <c r="I7" s="1" t="s">
        <v>161</v>
      </c>
      <c r="J7" s="1">
        <v>897</v>
      </c>
      <c r="K7" s="1">
        <v>608</v>
      </c>
    </row>
    <row r="8" spans="1:11" x14ac:dyDescent="0.25">
      <c r="A8" s="55" t="s">
        <v>163</v>
      </c>
      <c r="B8" s="10">
        <v>112</v>
      </c>
      <c r="C8" s="10">
        <v>81</v>
      </c>
      <c r="D8" s="56">
        <f t="shared" si="0"/>
        <v>3.837850803550012E-3</v>
      </c>
      <c r="E8" s="56">
        <f t="shared" si="0"/>
        <v>1.9396087258446875E-3</v>
      </c>
      <c r="I8" s="1" t="s">
        <v>162</v>
      </c>
      <c r="J8" s="1">
        <v>150</v>
      </c>
      <c r="K8" s="1">
        <v>196</v>
      </c>
    </row>
    <row r="9" spans="1:11" x14ac:dyDescent="0.25">
      <c r="A9" s="14"/>
      <c r="B9" s="10">
        <v>29183</v>
      </c>
      <c r="C9" s="10">
        <v>41761</v>
      </c>
      <c r="D9" s="56">
        <f t="shared" si="0"/>
        <v>1</v>
      </c>
      <c r="E9" s="56">
        <f t="shared" si="0"/>
        <v>1</v>
      </c>
      <c r="G9" s="1">
        <f>B9/C9</f>
        <v>0.69880989439908048</v>
      </c>
      <c r="I9" s="1" t="s">
        <v>163</v>
      </c>
      <c r="J9" s="1">
        <v>112</v>
      </c>
      <c r="K9" s="1">
        <v>81</v>
      </c>
    </row>
    <row r="10" spans="1:11" x14ac:dyDescent="0.25">
      <c r="J10" s="1">
        <f>SUM(J4:J9)</f>
        <v>29183</v>
      </c>
      <c r="K10" s="1">
        <f>SUM(K4:K9)</f>
        <v>41761</v>
      </c>
    </row>
    <row r="11" spans="1:11" x14ac:dyDescent="0.25">
      <c r="B11" s="57">
        <f>SUM(B5:B8)</f>
        <v>3529</v>
      </c>
      <c r="C11" s="57">
        <f>SUM(C5:C8)</f>
        <v>2925</v>
      </c>
      <c r="D11" s="57">
        <f>B3+B4</f>
        <v>25654</v>
      </c>
      <c r="E11" s="57">
        <f>C3+C4</f>
        <v>38836</v>
      </c>
      <c r="G11" s="1">
        <f>B11/C11</f>
        <v>1.2064957264957266</v>
      </c>
    </row>
    <row r="21" spans="1:6" x14ac:dyDescent="0.25">
      <c r="A21" s="110" t="s">
        <v>154</v>
      </c>
      <c r="B21" s="110"/>
      <c r="C21" s="110"/>
      <c r="D21" s="110"/>
      <c r="E21" s="110"/>
      <c r="F21" s="110"/>
    </row>
  </sheetData>
  <mergeCells count="1">
    <mergeCell ref="A21:F21"/>
  </mergeCells>
  <pageMargins left="0.7" right="0.7" top="0.75" bottom="0.75" header="0.51180555555555496" footer="0.51180555555555496"/>
  <pageSetup paperSize="9" orientation="portrait" horizontalDpi="300" verticalDpi="300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MJ14"/>
  <sheetViews>
    <sheetView zoomScaleNormal="100" workbookViewId="0">
      <selection sqref="A1:L1"/>
    </sheetView>
  </sheetViews>
  <sheetFormatPr baseColWidth="10" defaultColWidth="11.140625" defaultRowHeight="15" x14ac:dyDescent="0.25"/>
  <cols>
    <col min="1" max="1" width="11.140625" style="1"/>
    <col min="2" max="2" width="17.42578125" style="1" customWidth="1"/>
    <col min="3" max="12" width="9.7109375" style="1" customWidth="1"/>
    <col min="13" max="1024" width="11.140625" style="1"/>
  </cols>
  <sheetData>
    <row r="1" spans="1:12" x14ac:dyDescent="0.25">
      <c r="A1" s="113" t="s">
        <v>164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</row>
    <row r="2" spans="1:12" x14ac:dyDescent="0.25">
      <c r="A2" s="109"/>
      <c r="B2" s="109"/>
      <c r="C2" s="58">
        <v>2011</v>
      </c>
      <c r="D2" s="58">
        <v>2012</v>
      </c>
      <c r="E2" s="58">
        <v>2013</v>
      </c>
      <c r="F2" s="58">
        <v>2014</v>
      </c>
      <c r="G2" s="58">
        <v>2015</v>
      </c>
      <c r="H2" s="58">
        <v>2016</v>
      </c>
      <c r="I2" s="58">
        <v>2017</v>
      </c>
      <c r="J2" s="58">
        <v>2018</v>
      </c>
      <c r="K2" s="58">
        <v>2019</v>
      </c>
      <c r="L2" s="58">
        <v>2020</v>
      </c>
    </row>
    <row r="3" spans="1:12" x14ac:dyDescent="0.25">
      <c r="A3" s="114" t="s">
        <v>90</v>
      </c>
      <c r="B3" s="59" t="s">
        <v>165</v>
      </c>
      <c r="C3" s="60">
        <v>10110.73</v>
      </c>
      <c r="D3" s="60">
        <v>9884.24</v>
      </c>
      <c r="E3" s="60">
        <v>10092.870000000001</v>
      </c>
      <c r="F3" s="60">
        <v>10415.86</v>
      </c>
      <c r="G3" s="60">
        <v>11091.34</v>
      </c>
      <c r="H3" s="60">
        <v>11792.49</v>
      </c>
      <c r="I3" s="60">
        <v>12457.59</v>
      </c>
      <c r="J3" s="61">
        <v>12809.4</v>
      </c>
      <c r="K3" s="61">
        <v>13261.98</v>
      </c>
      <c r="L3" s="61">
        <v>9291.34</v>
      </c>
    </row>
    <row r="4" spans="1:12" x14ac:dyDescent="0.25">
      <c r="A4" s="114"/>
      <c r="B4" s="59" t="s">
        <v>166</v>
      </c>
      <c r="C4" s="60">
        <v>6.07</v>
      </c>
      <c r="D4" s="60">
        <v>6</v>
      </c>
      <c r="E4" s="60">
        <v>6.12</v>
      </c>
      <c r="F4" s="60">
        <v>6.57</v>
      </c>
      <c r="G4" s="60">
        <v>7.01</v>
      </c>
      <c r="H4" s="60">
        <v>7.23</v>
      </c>
      <c r="I4" s="60">
        <v>7.28</v>
      </c>
      <c r="J4" s="61">
        <v>7.32</v>
      </c>
      <c r="K4" s="61">
        <v>7.27</v>
      </c>
      <c r="L4" s="61">
        <v>7.31</v>
      </c>
    </row>
    <row r="5" spans="1:12" x14ac:dyDescent="0.25">
      <c r="A5" s="114"/>
      <c r="B5" s="59" t="s">
        <v>167</v>
      </c>
      <c r="C5" s="60">
        <v>6470.7783154299996</v>
      </c>
      <c r="D5" s="60">
        <v>6325.8257683399997</v>
      </c>
      <c r="E5" s="60">
        <v>6459.3547913700004</v>
      </c>
      <c r="F5" s="60">
        <v>6666.0567465800004</v>
      </c>
      <c r="G5" s="60">
        <v>7270.6187990400003</v>
      </c>
      <c r="H5" s="60">
        <v>7567.7658961500001</v>
      </c>
      <c r="I5" s="60">
        <v>7910.4978645199999</v>
      </c>
      <c r="J5" s="61">
        <v>8118.4623187779998</v>
      </c>
      <c r="K5" s="61">
        <v>8318.1299999999992</v>
      </c>
      <c r="L5" s="61">
        <v>5834.53</v>
      </c>
    </row>
    <row r="6" spans="1:12" ht="11.25" customHeight="1" x14ac:dyDescent="0.25">
      <c r="A6" s="114" t="s">
        <v>168</v>
      </c>
      <c r="B6" s="59" t="s">
        <v>165</v>
      </c>
      <c r="C6" s="60">
        <v>8945.8522707943503</v>
      </c>
      <c r="D6" s="60">
        <v>8940.1101377785308</v>
      </c>
      <c r="E6" s="60">
        <v>7558.4580711005301</v>
      </c>
      <c r="F6" s="60">
        <v>8939.6911039292409</v>
      </c>
      <c r="G6" s="60">
        <v>9323.9722741962905</v>
      </c>
      <c r="H6" s="60">
        <v>9859.3218234393607</v>
      </c>
      <c r="I6" s="60">
        <v>10150.5515393774</v>
      </c>
      <c r="J6" s="60">
        <v>9247.44618443947</v>
      </c>
      <c r="K6" s="61">
        <v>9716.2000000000007</v>
      </c>
      <c r="L6" s="61">
        <v>6860.43</v>
      </c>
    </row>
    <row r="7" spans="1:12" x14ac:dyDescent="0.25">
      <c r="A7" s="114"/>
      <c r="B7" s="59" t="s">
        <v>166</v>
      </c>
      <c r="C7" s="60">
        <v>7.1064975512227901</v>
      </c>
      <c r="D7" s="60">
        <v>6.7252885398685898</v>
      </c>
      <c r="E7" s="60">
        <v>5.3070835530559304</v>
      </c>
      <c r="F7" s="60">
        <v>6.6516822588875701</v>
      </c>
      <c r="G7" s="60">
        <v>7.3441069909848604</v>
      </c>
      <c r="H7" s="60">
        <v>7.9999387650961102</v>
      </c>
      <c r="I7" s="60">
        <v>7.3865147133866298</v>
      </c>
      <c r="J7" s="60">
        <v>7.4368721517938496</v>
      </c>
      <c r="K7" s="61">
        <v>5.87</v>
      </c>
      <c r="L7" s="61">
        <v>4.72</v>
      </c>
    </row>
    <row r="8" spans="1:12" x14ac:dyDescent="0.25">
      <c r="A8" s="114"/>
      <c r="B8" s="59" t="s">
        <v>167</v>
      </c>
      <c r="C8" s="60">
        <v>383.92645814999997</v>
      </c>
      <c r="D8" s="60">
        <v>383.68002474999997</v>
      </c>
      <c r="E8" s="60">
        <v>324.38407749999999</v>
      </c>
      <c r="F8" s="60">
        <v>383.66204119999998</v>
      </c>
      <c r="G8" s="60">
        <v>400.15412090000001</v>
      </c>
      <c r="H8" s="60">
        <v>423.12955690000001</v>
      </c>
      <c r="I8" s="60">
        <v>435.62817525000003</v>
      </c>
      <c r="J8" s="60">
        <v>407.36711220000001</v>
      </c>
      <c r="K8" s="61">
        <v>467.91375749999997</v>
      </c>
      <c r="L8" s="61">
        <v>330.39</v>
      </c>
    </row>
    <row r="9" spans="1:12" ht="11.25" customHeight="1" x14ac:dyDescent="0.25">
      <c r="A9" s="114" t="s">
        <v>169</v>
      </c>
      <c r="B9" s="59" t="s">
        <v>165</v>
      </c>
      <c r="C9" s="61" t="s">
        <v>170</v>
      </c>
      <c r="D9" s="61" t="s">
        <v>170</v>
      </c>
      <c r="E9" s="61" t="s">
        <v>170</v>
      </c>
      <c r="F9" s="61" t="s">
        <v>170</v>
      </c>
      <c r="G9" s="61" t="s">
        <v>170</v>
      </c>
      <c r="H9" s="60">
        <v>10146.3570308416</v>
      </c>
      <c r="I9" s="60">
        <v>10320.172503920499</v>
      </c>
      <c r="J9" s="60">
        <v>10363.744380554101</v>
      </c>
      <c r="K9" s="61">
        <v>10315</v>
      </c>
      <c r="L9" s="61" t="s">
        <v>170</v>
      </c>
    </row>
    <row r="10" spans="1:12" x14ac:dyDescent="0.25">
      <c r="A10" s="114"/>
      <c r="B10" s="59" t="s">
        <v>166</v>
      </c>
      <c r="C10" s="61" t="s">
        <v>170</v>
      </c>
      <c r="D10" s="61" t="s">
        <v>170</v>
      </c>
      <c r="E10" s="61" t="s">
        <v>170</v>
      </c>
      <c r="F10" s="61" t="s">
        <v>170</v>
      </c>
      <c r="G10" s="61" t="s">
        <v>170</v>
      </c>
      <c r="H10" s="60">
        <v>3.7510716152639798</v>
      </c>
      <c r="I10" s="60">
        <v>3.6739675901725</v>
      </c>
      <c r="J10" s="60">
        <v>3.6217982226868801</v>
      </c>
      <c r="K10" s="61">
        <v>3.8</v>
      </c>
      <c r="L10" s="61" t="s">
        <v>170</v>
      </c>
    </row>
    <row r="11" spans="1:12" x14ac:dyDescent="0.25">
      <c r="A11" s="114"/>
      <c r="B11" s="59" t="s">
        <v>167</v>
      </c>
      <c r="C11" s="61" t="s">
        <v>170</v>
      </c>
      <c r="D11" s="61" t="s">
        <v>170</v>
      </c>
      <c r="E11" s="61" t="s">
        <v>170</v>
      </c>
      <c r="F11" s="61" t="s">
        <v>170</v>
      </c>
      <c r="G11" s="61" t="s">
        <v>170</v>
      </c>
      <c r="H11" s="60">
        <v>708.46430650000002</v>
      </c>
      <c r="I11" s="60">
        <v>720.60088499999995</v>
      </c>
      <c r="J11" s="60">
        <v>723.64326949999997</v>
      </c>
      <c r="K11" s="61">
        <v>734.28403800000001</v>
      </c>
      <c r="L11" s="61" t="s">
        <v>170</v>
      </c>
    </row>
    <row r="12" spans="1:12" x14ac:dyDescent="0.25">
      <c r="B12" s="112" t="s">
        <v>171</v>
      </c>
      <c r="C12" s="112"/>
      <c r="D12" s="112"/>
      <c r="E12" s="112"/>
      <c r="F12" s="112"/>
      <c r="G12" s="112"/>
      <c r="H12" s="112"/>
      <c r="I12" s="112"/>
      <c r="J12" s="112"/>
      <c r="K12" s="112"/>
      <c r="L12" s="112"/>
    </row>
    <row r="13" spans="1:12" ht="25.5" customHeight="1" x14ac:dyDescent="0.25">
      <c r="A13" s="111" t="s">
        <v>172</v>
      </c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</row>
    <row r="14" spans="1:12" x14ac:dyDescent="0.25">
      <c r="A14" s="55" t="s">
        <v>173</v>
      </c>
    </row>
  </sheetData>
  <mergeCells count="7">
    <mergeCell ref="B12:L12"/>
    <mergeCell ref="A13:L13"/>
    <mergeCell ref="A1:L1"/>
    <mergeCell ref="A2:B2"/>
    <mergeCell ref="A3:A5"/>
    <mergeCell ref="A6:A8"/>
    <mergeCell ref="A9:A1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4:ALW36"/>
  <sheetViews>
    <sheetView zoomScaleNormal="100" workbookViewId="0"/>
  </sheetViews>
  <sheetFormatPr baseColWidth="10" defaultColWidth="9.140625" defaultRowHeight="15" x14ac:dyDescent="0.25"/>
  <cols>
    <col min="1" max="1" width="9.140625" style="1"/>
    <col min="2" max="2" width="14.85546875" style="1" customWidth="1"/>
    <col min="3" max="3" width="13.42578125" style="1" customWidth="1"/>
    <col min="4" max="1011" width="9.140625" style="1"/>
  </cols>
  <sheetData>
    <row r="4" spans="1:6" x14ac:dyDescent="0.25">
      <c r="A4" s="62"/>
      <c r="B4" s="63" t="s">
        <v>174</v>
      </c>
      <c r="C4" s="64" t="s">
        <v>175</v>
      </c>
    </row>
    <row r="5" spans="1:6" x14ac:dyDescent="0.25">
      <c r="A5" s="59" t="s">
        <v>176</v>
      </c>
      <c r="B5" s="65">
        <v>5.14</v>
      </c>
      <c r="C5" s="65">
        <v>2.14</v>
      </c>
      <c r="D5" s="66"/>
      <c r="E5" s="66"/>
      <c r="F5" s="66"/>
    </row>
    <row r="6" spans="1:6" x14ac:dyDescent="0.25">
      <c r="A6" s="59" t="s">
        <v>177</v>
      </c>
      <c r="B6" s="65">
        <v>74.34</v>
      </c>
      <c r="C6" s="65">
        <v>39.32</v>
      </c>
      <c r="D6" s="67"/>
      <c r="F6" s="68"/>
    </row>
    <row r="7" spans="1:6" x14ac:dyDescent="0.25">
      <c r="A7" s="59" t="s">
        <v>178</v>
      </c>
      <c r="B7" s="65">
        <v>179.15</v>
      </c>
      <c r="C7" s="65">
        <v>97.21</v>
      </c>
      <c r="D7" s="67"/>
      <c r="F7" s="68"/>
    </row>
    <row r="8" spans="1:6" x14ac:dyDescent="0.25">
      <c r="A8" s="59" t="s">
        <v>179</v>
      </c>
      <c r="B8" s="65">
        <v>452.82</v>
      </c>
      <c r="C8" s="65">
        <v>117.97</v>
      </c>
      <c r="D8" s="67"/>
      <c r="F8" s="68"/>
    </row>
    <row r="9" spans="1:6" x14ac:dyDescent="0.25">
      <c r="A9" s="59" t="s">
        <v>180</v>
      </c>
      <c r="B9" s="65">
        <v>738.99</v>
      </c>
      <c r="C9" s="65">
        <v>459.74</v>
      </c>
      <c r="D9" s="67"/>
      <c r="F9" s="68"/>
    </row>
    <row r="10" spans="1:6" x14ac:dyDescent="0.25">
      <c r="A10" s="59" t="s">
        <v>181</v>
      </c>
      <c r="B10" s="65">
        <v>1943.06</v>
      </c>
      <c r="C10" s="65">
        <v>1405.88</v>
      </c>
      <c r="D10" s="67"/>
      <c r="F10" s="68"/>
    </row>
    <row r="11" spans="1:6" x14ac:dyDescent="0.25">
      <c r="A11" s="59" t="s">
        <v>182</v>
      </c>
      <c r="B11" s="65">
        <v>4120.41</v>
      </c>
      <c r="C11" s="65">
        <v>3087.68</v>
      </c>
      <c r="D11" s="67"/>
      <c r="F11" s="68"/>
    </row>
    <row r="12" spans="1:6" x14ac:dyDescent="0.25">
      <c r="A12" s="59" t="s">
        <v>183</v>
      </c>
      <c r="B12" s="65">
        <v>10431.719999999999</v>
      </c>
      <c r="C12" s="65">
        <v>6746.75</v>
      </c>
      <c r="D12" s="67"/>
      <c r="F12" s="68"/>
    </row>
    <row r="13" spans="1:6" x14ac:dyDescent="0.25">
      <c r="A13" s="59" t="s">
        <v>184</v>
      </c>
      <c r="B13" s="65">
        <v>18006.669999999998</v>
      </c>
      <c r="C13" s="65">
        <v>11061.66</v>
      </c>
      <c r="D13" s="67"/>
      <c r="F13" s="68"/>
    </row>
    <row r="14" spans="1:6" x14ac:dyDescent="0.25">
      <c r="A14" s="59" t="s">
        <v>185</v>
      </c>
      <c r="B14" s="65">
        <v>26928.959999999999</v>
      </c>
      <c r="C14" s="65">
        <v>18650.740000000002</v>
      </c>
      <c r="D14" s="67"/>
      <c r="F14" s="68"/>
    </row>
    <row r="15" spans="1:6" x14ac:dyDescent="0.25">
      <c r="A15" s="59" t="s">
        <v>186</v>
      </c>
      <c r="B15" s="65">
        <v>80201.3</v>
      </c>
      <c r="C15" s="65">
        <v>60012.25</v>
      </c>
      <c r="D15" s="67"/>
      <c r="F15" s="68"/>
    </row>
    <row r="16" spans="1:6" x14ac:dyDescent="0.25">
      <c r="D16" s="67"/>
      <c r="F16" s="68"/>
    </row>
    <row r="17" spans="4:6" x14ac:dyDescent="0.25">
      <c r="D17" s="69"/>
      <c r="F17" s="68"/>
    </row>
    <row r="24" spans="4:6" x14ac:dyDescent="0.25">
      <c r="D24" s="66"/>
      <c r="E24" s="66"/>
      <c r="F24" s="66"/>
    </row>
    <row r="25" spans="4:6" x14ac:dyDescent="0.25">
      <c r="D25" s="67"/>
      <c r="F25" s="68"/>
    </row>
    <row r="26" spans="4:6" x14ac:dyDescent="0.25">
      <c r="D26" s="67"/>
      <c r="F26" s="68"/>
    </row>
    <row r="27" spans="4:6" x14ac:dyDescent="0.25">
      <c r="D27" s="67"/>
      <c r="F27" s="68"/>
    </row>
    <row r="28" spans="4:6" x14ac:dyDescent="0.25">
      <c r="D28" s="67"/>
      <c r="F28" s="68"/>
    </row>
    <row r="29" spans="4:6" x14ac:dyDescent="0.25">
      <c r="D29" s="67"/>
      <c r="F29" s="68"/>
    </row>
    <row r="30" spans="4:6" x14ac:dyDescent="0.25">
      <c r="D30" s="67"/>
      <c r="F30" s="68"/>
    </row>
    <row r="31" spans="4:6" x14ac:dyDescent="0.25">
      <c r="D31" s="67"/>
      <c r="F31" s="68"/>
    </row>
    <row r="32" spans="4:6" x14ac:dyDescent="0.25">
      <c r="D32" s="67"/>
      <c r="F32" s="68"/>
    </row>
    <row r="33" spans="1:9" x14ac:dyDescent="0.25">
      <c r="D33" s="67"/>
      <c r="F33" s="68"/>
    </row>
    <row r="34" spans="1:9" x14ac:dyDescent="0.25">
      <c r="A34" s="34" t="s">
        <v>187</v>
      </c>
      <c r="D34" s="67"/>
      <c r="F34" s="68"/>
    </row>
    <row r="35" spans="1:9" x14ac:dyDescent="0.25">
      <c r="A35" s="112"/>
      <c r="B35" s="112"/>
      <c r="C35" s="112"/>
      <c r="D35" s="67"/>
      <c r="E35" s="112"/>
      <c r="F35" s="112"/>
      <c r="G35" s="112"/>
      <c r="H35" s="112"/>
      <c r="I35" s="112"/>
    </row>
    <row r="36" spans="1:9" x14ac:dyDescent="0.25">
      <c r="D36" s="69"/>
      <c r="F36" s="68"/>
    </row>
  </sheetData>
  <mergeCells count="2">
    <mergeCell ref="A35:C35"/>
    <mergeCell ref="E35:I35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D22"/>
  <sheetViews>
    <sheetView zoomScaleNormal="100" workbookViewId="0"/>
  </sheetViews>
  <sheetFormatPr baseColWidth="10" defaultColWidth="11.42578125" defaultRowHeight="15" x14ac:dyDescent="0.25"/>
  <cols>
    <col min="1" max="1" width="42.5703125" customWidth="1"/>
    <col min="2" max="2" width="11" customWidth="1"/>
  </cols>
  <sheetData>
    <row r="1" spans="1:4" x14ac:dyDescent="0.25">
      <c r="A1" t="s">
        <v>188</v>
      </c>
      <c r="B1" t="s">
        <v>189</v>
      </c>
      <c r="C1" t="s">
        <v>190</v>
      </c>
      <c r="D1" t="s">
        <v>191</v>
      </c>
    </row>
    <row r="2" spans="1:4" x14ac:dyDescent="0.25">
      <c r="A2" t="s">
        <v>192</v>
      </c>
      <c r="B2">
        <v>476067</v>
      </c>
      <c r="C2">
        <v>1531206</v>
      </c>
      <c r="D2" s="22">
        <f t="shared" ref="D2:D11" si="0">B2/C2</f>
        <v>0.31090983185802562</v>
      </c>
    </row>
    <row r="3" spans="1:4" x14ac:dyDescent="0.25">
      <c r="A3" t="s">
        <v>193</v>
      </c>
      <c r="B3">
        <v>81892</v>
      </c>
      <c r="C3">
        <v>1407571</v>
      </c>
      <c r="D3" s="22">
        <f t="shared" si="0"/>
        <v>5.8179658432860583E-2</v>
      </c>
    </row>
    <row r="4" spans="1:4" x14ac:dyDescent="0.25">
      <c r="A4" t="s">
        <v>194</v>
      </c>
      <c r="B4">
        <v>354544</v>
      </c>
      <c r="C4">
        <v>1202812</v>
      </c>
      <c r="D4" s="22">
        <f t="shared" si="0"/>
        <v>0.29476260629258771</v>
      </c>
    </row>
    <row r="5" spans="1:4" x14ac:dyDescent="0.25">
      <c r="A5" t="s">
        <v>195</v>
      </c>
      <c r="B5">
        <v>174643</v>
      </c>
      <c r="C5">
        <v>517534</v>
      </c>
      <c r="D5" s="22">
        <f t="shared" si="0"/>
        <v>0.33745222536103908</v>
      </c>
    </row>
    <row r="6" spans="1:4" x14ac:dyDescent="0.25">
      <c r="A6" t="s">
        <v>196</v>
      </c>
      <c r="B6">
        <v>159859</v>
      </c>
      <c r="C6">
        <v>440645</v>
      </c>
      <c r="D6" s="22">
        <f t="shared" si="0"/>
        <v>0.36278410057983185</v>
      </c>
    </row>
    <row r="7" spans="1:4" x14ac:dyDescent="0.25">
      <c r="A7" t="s">
        <v>197</v>
      </c>
      <c r="B7">
        <v>172645</v>
      </c>
      <c r="C7">
        <v>377983</v>
      </c>
      <c r="D7" s="22">
        <f t="shared" si="0"/>
        <v>0.4567533460499546</v>
      </c>
    </row>
    <row r="8" spans="1:4" x14ac:dyDescent="0.25">
      <c r="A8" t="s">
        <v>198</v>
      </c>
      <c r="B8">
        <v>139718</v>
      </c>
      <c r="C8">
        <v>316609</v>
      </c>
      <c r="D8" s="22">
        <f t="shared" si="0"/>
        <v>0.44129509900223934</v>
      </c>
    </row>
    <row r="9" spans="1:4" x14ac:dyDescent="0.25">
      <c r="A9" t="s">
        <v>199</v>
      </c>
      <c r="B9">
        <v>112138</v>
      </c>
      <c r="C9">
        <v>310643</v>
      </c>
      <c r="D9" s="22">
        <f t="shared" si="0"/>
        <v>0.36098672752967231</v>
      </c>
    </row>
    <row r="10" spans="1:4" x14ac:dyDescent="0.25">
      <c r="A10" t="s">
        <v>200</v>
      </c>
      <c r="B10">
        <v>132465</v>
      </c>
      <c r="C10">
        <v>300366</v>
      </c>
      <c r="D10" s="22">
        <f t="shared" si="0"/>
        <v>0.44101196540220933</v>
      </c>
    </row>
    <row r="11" spans="1:4" x14ac:dyDescent="0.25">
      <c r="A11" t="s">
        <v>201</v>
      </c>
      <c r="B11">
        <v>52527</v>
      </c>
      <c r="C11">
        <v>257580</v>
      </c>
      <c r="D11" s="22">
        <f t="shared" si="0"/>
        <v>0.20392499417656651</v>
      </c>
    </row>
    <row r="21" spans="1:1" x14ac:dyDescent="0.25">
      <c r="A21" s="35" t="s">
        <v>202</v>
      </c>
    </row>
    <row r="22" spans="1:1" x14ac:dyDescent="0.25">
      <c r="A22" s="26"/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AMJ34"/>
  <sheetViews>
    <sheetView zoomScaleNormal="100" workbookViewId="0">
      <selection sqref="A1:D1"/>
    </sheetView>
  </sheetViews>
  <sheetFormatPr baseColWidth="10" defaultColWidth="11.140625" defaultRowHeight="15" x14ac:dyDescent="0.25"/>
  <cols>
    <col min="1" max="6" width="11.140625" style="1"/>
    <col min="7" max="7" width="9.140625" style="1" customWidth="1"/>
    <col min="8" max="12" width="11.140625" style="1"/>
    <col min="13" max="13" width="9.140625" style="1" customWidth="1"/>
    <col min="14" max="1024" width="11.140625" style="1"/>
  </cols>
  <sheetData>
    <row r="1" spans="1:15" ht="45" customHeight="1" x14ac:dyDescent="0.25">
      <c r="A1" s="115" t="s">
        <v>203</v>
      </c>
      <c r="B1" s="116"/>
      <c r="C1" s="116"/>
      <c r="D1" s="117"/>
      <c r="F1" s="1">
        <v>2020</v>
      </c>
      <c r="G1" s="1">
        <v>2020</v>
      </c>
      <c r="H1" s="1" t="s">
        <v>204</v>
      </c>
      <c r="I1" s="1" t="s">
        <v>205</v>
      </c>
      <c r="J1" s="1" t="s">
        <v>65</v>
      </c>
      <c r="L1" s="1">
        <v>2019</v>
      </c>
      <c r="M1" s="1">
        <v>2019</v>
      </c>
      <c r="N1" s="1" t="s">
        <v>204</v>
      </c>
      <c r="O1" s="1" t="s">
        <v>205</v>
      </c>
    </row>
    <row r="2" spans="1:15" x14ac:dyDescent="0.25">
      <c r="A2" s="59"/>
      <c r="B2" s="48" t="s">
        <v>64</v>
      </c>
      <c r="C2" s="70" t="s">
        <v>204</v>
      </c>
      <c r="D2" s="70" t="s">
        <v>205</v>
      </c>
      <c r="F2" s="1" t="s">
        <v>66</v>
      </c>
      <c r="G2" s="71">
        <f t="shared" ref="G2:G13" si="0">H2+I2</f>
        <v>3052</v>
      </c>
      <c r="H2" s="71">
        <v>2968</v>
      </c>
      <c r="I2" s="71">
        <v>84</v>
      </c>
      <c r="J2" s="72">
        <f t="shared" ref="J2:J13" si="1">H2/N2</f>
        <v>0.97792421746293245</v>
      </c>
      <c r="K2" s="72">
        <f t="shared" ref="K2:K13" si="2">I2/O2</f>
        <v>1.1052631578947369</v>
      </c>
      <c r="L2" s="1" t="s">
        <v>66</v>
      </c>
      <c r="M2" s="71">
        <f t="shared" ref="M2:M13" si="3">N2+O2</f>
        <v>3111</v>
      </c>
      <c r="N2" s="71">
        <v>3035</v>
      </c>
      <c r="O2" s="71">
        <v>76</v>
      </c>
    </row>
    <row r="3" spans="1:15" x14ac:dyDescent="0.25">
      <c r="A3" s="11">
        <v>2012</v>
      </c>
      <c r="B3" s="73">
        <v>38681</v>
      </c>
      <c r="C3" s="73">
        <v>37924</v>
      </c>
      <c r="D3" s="73">
        <v>757</v>
      </c>
      <c r="F3" s="1" t="s">
        <v>67</v>
      </c>
      <c r="G3" s="71">
        <f t="shared" si="0"/>
        <v>3262</v>
      </c>
      <c r="H3" s="71">
        <v>3154</v>
      </c>
      <c r="I3" s="71">
        <v>108</v>
      </c>
      <c r="J3" s="72">
        <f t="shared" si="1"/>
        <v>1.0347769028871392</v>
      </c>
      <c r="K3" s="72">
        <f t="shared" si="2"/>
        <v>1.0485436893203883</v>
      </c>
      <c r="L3" s="1" t="s">
        <v>67</v>
      </c>
      <c r="M3" s="71">
        <f t="shared" si="3"/>
        <v>3151</v>
      </c>
      <c r="N3" s="71">
        <v>3048</v>
      </c>
      <c r="O3" s="71">
        <v>103</v>
      </c>
    </row>
    <row r="4" spans="1:15" x14ac:dyDescent="0.25">
      <c r="A4" s="11">
        <v>2013</v>
      </c>
      <c r="B4" s="73">
        <v>38079</v>
      </c>
      <c r="C4" s="73">
        <v>37304</v>
      </c>
      <c r="D4" s="73">
        <v>775</v>
      </c>
      <c r="F4" s="1" t="s">
        <v>68</v>
      </c>
      <c r="G4" s="71">
        <f t="shared" si="0"/>
        <v>1685</v>
      </c>
      <c r="H4" s="71">
        <v>1620</v>
      </c>
      <c r="I4" s="71">
        <v>65</v>
      </c>
      <c r="J4" s="72">
        <f t="shared" si="1"/>
        <v>0.47957371225577267</v>
      </c>
      <c r="K4" s="72">
        <f t="shared" si="2"/>
        <v>0.5855855855855856</v>
      </c>
      <c r="L4" s="1" t="s">
        <v>68</v>
      </c>
      <c r="M4" s="71">
        <f t="shared" si="3"/>
        <v>3489</v>
      </c>
      <c r="N4" s="71">
        <v>3378</v>
      </c>
      <c r="O4" s="71">
        <v>111</v>
      </c>
    </row>
    <row r="5" spans="1:15" x14ac:dyDescent="0.25">
      <c r="A5" s="11">
        <v>2014</v>
      </c>
      <c r="B5" s="73">
        <v>38823</v>
      </c>
      <c r="C5" s="73">
        <v>38093</v>
      </c>
      <c r="D5" s="73">
        <v>730</v>
      </c>
      <c r="F5" s="1" t="s">
        <v>69</v>
      </c>
      <c r="G5" s="71">
        <f t="shared" si="0"/>
        <v>247</v>
      </c>
      <c r="H5" s="71">
        <v>243</v>
      </c>
      <c r="I5" s="71">
        <v>4</v>
      </c>
      <c r="J5" s="72">
        <f t="shared" si="1"/>
        <v>6.8858033437234345E-2</v>
      </c>
      <c r="K5" s="72">
        <f t="shared" si="2"/>
        <v>4.2105263157894736E-2</v>
      </c>
      <c r="L5" s="1" t="s">
        <v>69</v>
      </c>
      <c r="M5" s="71">
        <f t="shared" si="3"/>
        <v>3624</v>
      </c>
      <c r="N5" s="71">
        <v>3529</v>
      </c>
      <c r="O5" s="71">
        <v>95</v>
      </c>
    </row>
    <row r="6" spans="1:15" x14ac:dyDescent="0.25">
      <c r="A6" s="11">
        <v>2015</v>
      </c>
      <c r="B6" s="73">
        <v>39888</v>
      </c>
      <c r="C6" s="73">
        <v>39153</v>
      </c>
      <c r="D6" s="73">
        <v>735</v>
      </c>
      <c r="F6" s="1" t="s">
        <v>70</v>
      </c>
      <c r="G6" s="71">
        <f t="shared" si="0"/>
        <v>773</v>
      </c>
      <c r="H6" s="71">
        <v>763</v>
      </c>
      <c r="I6" s="71">
        <v>10</v>
      </c>
      <c r="J6" s="72">
        <f t="shared" si="1"/>
        <v>0.19075</v>
      </c>
      <c r="K6" s="72">
        <f t="shared" si="2"/>
        <v>8.4033613445378158E-2</v>
      </c>
      <c r="L6" s="1" t="s">
        <v>70</v>
      </c>
      <c r="M6" s="71">
        <f t="shared" si="3"/>
        <v>4119</v>
      </c>
      <c r="N6" s="71">
        <v>4000</v>
      </c>
      <c r="O6" s="71">
        <v>119</v>
      </c>
    </row>
    <row r="7" spans="1:15" x14ac:dyDescent="0.25">
      <c r="A7" s="11">
        <v>2016</v>
      </c>
      <c r="B7" s="73">
        <v>41067</v>
      </c>
      <c r="C7" s="73">
        <v>40316</v>
      </c>
      <c r="D7" s="73">
        <v>751</v>
      </c>
      <c r="F7" s="1" t="s">
        <v>71</v>
      </c>
      <c r="G7" s="71">
        <f t="shared" si="0"/>
        <v>1538</v>
      </c>
      <c r="H7" s="71">
        <v>1516</v>
      </c>
      <c r="I7" s="71">
        <v>22</v>
      </c>
      <c r="J7" s="72">
        <f t="shared" si="1"/>
        <v>0.39499739447628973</v>
      </c>
      <c r="K7" s="72">
        <f t="shared" si="2"/>
        <v>0.27848101265822783</v>
      </c>
      <c r="L7" s="1" t="s">
        <v>71</v>
      </c>
      <c r="M7" s="71">
        <f t="shared" si="3"/>
        <v>3917</v>
      </c>
      <c r="N7" s="71">
        <v>3838</v>
      </c>
      <c r="O7" s="71">
        <v>79</v>
      </c>
    </row>
    <row r="8" spans="1:15" x14ac:dyDescent="0.25">
      <c r="A8" s="11">
        <v>2017</v>
      </c>
      <c r="B8" s="73">
        <v>41437</v>
      </c>
      <c r="C8" s="73">
        <v>40666</v>
      </c>
      <c r="D8" s="73">
        <v>772</v>
      </c>
      <c r="F8" s="1" t="s">
        <v>72</v>
      </c>
      <c r="G8" s="71">
        <f t="shared" si="0"/>
        <v>2125</v>
      </c>
      <c r="H8" s="71">
        <v>2095</v>
      </c>
      <c r="I8" s="71">
        <v>30</v>
      </c>
      <c r="J8" s="72">
        <f t="shared" si="1"/>
        <v>0.50985641275249449</v>
      </c>
      <c r="K8" s="72">
        <f t="shared" si="2"/>
        <v>0.47619047619047616</v>
      </c>
      <c r="L8" s="1" t="s">
        <v>72</v>
      </c>
      <c r="M8" s="71">
        <f t="shared" si="3"/>
        <v>4172</v>
      </c>
      <c r="N8" s="71">
        <v>4109</v>
      </c>
      <c r="O8" s="71">
        <v>63</v>
      </c>
    </row>
    <row r="9" spans="1:15" x14ac:dyDescent="0.25">
      <c r="A9" s="11">
        <v>2018</v>
      </c>
      <c r="B9" s="73">
        <v>42565</v>
      </c>
      <c r="C9" s="73">
        <v>41631</v>
      </c>
      <c r="D9" s="73">
        <v>934</v>
      </c>
      <c r="F9" s="1" t="s">
        <v>73</v>
      </c>
      <c r="G9" s="71">
        <f t="shared" si="0"/>
        <v>1907</v>
      </c>
      <c r="H9" s="71">
        <v>1889</v>
      </c>
      <c r="I9" s="71">
        <v>18</v>
      </c>
      <c r="J9" s="72">
        <f t="shared" si="1"/>
        <v>0.50481026189203637</v>
      </c>
      <c r="K9" s="72">
        <f t="shared" si="2"/>
        <v>0.54545454545454541</v>
      </c>
      <c r="L9" s="1" t="s">
        <v>73</v>
      </c>
      <c r="M9" s="71">
        <f t="shared" si="3"/>
        <v>3775</v>
      </c>
      <c r="N9" s="71">
        <v>3742</v>
      </c>
      <c r="O9" s="71">
        <v>33</v>
      </c>
    </row>
    <row r="10" spans="1:15" x14ac:dyDescent="0.25">
      <c r="A10" s="11">
        <v>2019</v>
      </c>
      <c r="B10" s="73">
        <v>43992</v>
      </c>
      <c r="C10" s="73">
        <v>42819</v>
      </c>
      <c r="D10" s="73">
        <v>1173</v>
      </c>
      <c r="E10" s="74"/>
      <c r="F10" s="1" t="s">
        <v>87</v>
      </c>
      <c r="G10" s="71">
        <f t="shared" si="0"/>
        <v>867</v>
      </c>
      <c r="H10" s="71">
        <v>828</v>
      </c>
      <c r="I10" s="71">
        <v>39</v>
      </c>
      <c r="J10" s="72">
        <f t="shared" si="1"/>
        <v>0.21334707549600618</v>
      </c>
      <c r="K10" s="72">
        <f t="shared" si="2"/>
        <v>0.32231404958677684</v>
      </c>
      <c r="L10" s="1" t="s">
        <v>87</v>
      </c>
      <c r="M10" s="71">
        <f t="shared" si="3"/>
        <v>4002</v>
      </c>
      <c r="N10" s="71">
        <v>3881</v>
      </c>
      <c r="O10" s="71">
        <v>121</v>
      </c>
    </row>
    <row r="11" spans="1:15" x14ac:dyDescent="0.25">
      <c r="A11" s="75">
        <v>2020</v>
      </c>
      <c r="B11" s="76">
        <v>21109</v>
      </c>
      <c r="C11" s="76">
        <v>20534</v>
      </c>
      <c r="D11" s="76">
        <v>575</v>
      </c>
      <c r="F11" s="1" t="s">
        <v>75</v>
      </c>
      <c r="G11" s="71">
        <f t="shared" si="0"/>
        <v>1971</v>
      </c>
      <c r="H11" s="71">
        <v>1894</v>
      </c>
      <c r="I11" s="71">
        <v>77</v>
      </c>
      <c r="J11" s="72">
        <f t="shared" si="1"/>
        <v>0.47161354581673309</v>
      </c>
      <c r="K11" s="72">
        <f t="shared" si="2"/>
        <v>0.48427672955974843</v>
      </c>
      <c r="L11" s="1" t="s">
        <v>75</v>
      </c>
      <c r="M11" s="71">
        <f t="shared" si="3"/>
        <v>4175</v>
      </c>
      <c r="N11" s="71">
        <v>4016</v>
      </c>
      <c r="O11" s="71">
        <v>159</v>
      </c>
    </row>
    <row r="12" spans="1:15" ht="15" customHeight="1" x14ac:dyDescent="0.25">
      <c r="A12" s="118" t="s">
        <v>206</v>
      </c>
      <c r="B12" s="118"/>
      <c r="C12" s="118"/>
      <c r="D12" s="118"/>
      <c r="F12" s="1" t="s">
        <v>76</v>
      </c>
      <c r="G12" s="71">
        <f t="shared" si="0"/>
        <v>1934</v>
      </c>
      <c r="H12" s="71">
        <v>1862</v>
      </c>
      <c r="I12" s="71">
        <v>72</v>
      </c>
      <c r="J12" s="72">
        <f t="shared" si="1"/>
        <v>0.56889703635808131</v>
      </c>
      <c r="K12" s="72">
        <f t="shared" si="2"/>
        <v>0.61538461538461542</v>
      </c>
      <c r="L12" s="1" t="s">
        <v>76</v>
      </c>
      <c r="M12" s="71">
        <f t="shared" si="3"/>
        <v>3390</v>
      </c>
      <c r="N12" s="71">
        <v>3273</v>
      </c>
      <c r="O12" s="71">
        <v>117</v>
      </c>
    </row>
    <row r="13" spans="1:15" x14ac:dyDescent="0.25">
      <c r="A13" s="118"/>
      <c r="B13" s="118"/>
      <c r="C13" s="118"/>
      <c r="D13" s="118"/>
      <c r="F13" s="1" t="s">
        <v>77</v>
      </c>
      <c r="G13" s="71">
        <f t="shared" si="0"/>
        <v>1748</v>
      </c>
      <c r="H13" s="71">
        <v>1702</v>
      </c>
      <c r="I13" s="71">
        <v>46</v>
      </c>
      <c r="J13" s="72">
        <f t="shared" si="1"/>
        <v>0.57306397306397305</v>
      </c>
      <c r="K13" s="72">
        <f t="shared" si="2"/>
        <v>0.47422680412371132</v>
      </c>
      <c r="L13" s="1" t="s">
        <v>77</v>
      </c>
      <c r="M13" s="71">
        <f t="shared" si="3"/>
        <v>3067</v>
      </c>
      <c r="N13" s="71">
        <v>2970</v>
      </c>
      <c r="O13" s="71">
        <v>97</v>
      </c>
    </row>
    <row r="14" spans="1:15" x14ac:dyDescent="0.25">
      <c r="H14" s="77">
        <f>SUM(H2:H13)</f>
        <v>20534</v>
      </c>
      <c r="I14" s="77">
        <f>SUM(I2:I13)</f>
        <v>575</v>
      </c>
      <c r="J14" s="77">
        <f>H14+I14</f>
        <v>21109</v>
      </c>
      <c r="N14" s="77">
        <f>SUM(N2:N13)</f>
        <v>42819</v>
      </c>
      <c r="O14" s="77">
        <f>SUM(O2:O13)</f>
        <v>1173</v>
      </c>
    </row>
    <row r="18" spans="1:12" x14ac:dyDescent="0.25">
      <c r="B18" s="34" t="s">
        <v>175</v>
      </c>
      <c r="C18" s="34" t="s">
        <v>174</v>
      </c>
    </row>
    <row r="19" spans="1:12" x14ac:dyDescent="0.25">
      <c r="A19" s="1" t="s">
        <v>66</v>
      </c>
      <c r="B19" s="1">
        <v>3052</v>
      </c>
      <c r="C19" s="1">
        <v>3111</v>
      </c>
    </row>
    <row r="20" spans="1:12" x14ac:dyDescent="0.25">
      <c r="A20" s="1" t="s">
        <v>67</v>
      </c>
      <c r="B20" s="1">
        <v>3262</v>
      </c>
      <c r="C20" s="1">
        <v>3151</v>
      </c>
    </row>
    <row r="21" spans="1:12" x14ac:dyDescent="0.25">
      <c r="A21" s="1" t="s">
        <v>68</v>
      </c>
      <c r="B21" s="1">
        <v>1685</v>
      </c>
      <c r="C21" s="1">
        <v>3489</v>
      </c>
    </row>
    <row r="22" spans="1:12" x14ac:dyDescent="0.25">
      <c r="A22" s="1" t="s">
        <v>69</v>
      </c>
      <c r="B22" s="1">
        <v>247</v>
      </c>
      <c r="C22" s="1">
        <v>3624</v>
      </c>
    </row>
    <row r="23" spans="1:12" x14ac:dyDescent="0.25">
      <c r="A23" s="1" t="s">
        <v>70</v>
      </c>
      <c r="B23" s="1">
        <v>773</v>
      </c>
      <c r="C23" s="1">
        <v>4119</v>
      </c>
    </row>
    <row r="24" spans="1:12" x14ac:dyDescent="0.25">
      <c r="A24" s="1" t="s">
        <v>71</v>
      </c>
      <c r="B24" s="1">
        <v>1538</v>
      </c>
      <c r="C24" s="1">
        <v>3917</v>
      </c>
    </row>
    <row r="25" spans="1:12" x14ac:dyDescent="0.25">
      <c r="A25" s="1" t="s">
        <v>72</v>
      </c>
      <c r="B25" s="1">
        <v>2125</v>
      </c>
      <c r="C25" s="1">
        <v>4172</v>
      </c>
    </row>
    <row r="26" spans="1:12" x14ac:dyDescent="0.25">
      <c r="A26" s="1" t="s">
        <v>73</v>
      </c>
      <c r="B26" s="1">
        <v>1907</v>
      </c>
      <c r="C26" s="1">
        <v>3775</v>
      </c>
    </row>
    <row r="27" spans="1:12" x14ac:dyDescent="0.25">
      <c r="A27" s="1" t="s">
        <v>87</v>
      </c>
      <c r="B27" s="1">
        <v>867</v>
      </c>
      <c r="C27" s="1">
        <v>4002</v>
      </c>
    </row>
    <row r="28" spans="1:12" x14ac:dyDescent="0.25">
      <c r="A28" s="1" t="s">
        <v>75</v>
      </c>
      <c r="B28" s="1">
        <v>1971</v>
      </c>
      <c r="C28" s="1">
        <v>4175</v>
      </c>
    </row>
    <row r="29" spans="1:12" x14ac:dyDescent="0.25">
      <c r="A29" s="1" t="s">
        <v>76</v>
      </c>
      <c r="B29" s="1">
        <v>1934</v>
      </c>
      <c r="C29" s="1">
        <v>3390</v>
      </c>
    </row>
    <row r="30" spans="1:12" x14ac:dyDescent="0.25">
      <c r="A30" s="1" t="s">
        <v>77</v>
      </c>
      <c r="B30" s="1">
        <v>1748</v>
      </c>
      <c r="C30" s="1">
        <v>3067</v>
      </c>
      <c r="F30" s="34" t="s">
        <v>207</v>
      </c>
    </row>
    <row r="31" spans="1:12" x14ac:dyDescent="0.25">
      <c r="F31" s="35"/>
      <c r="G31" s="36"/>
      <c r="H31" s="36"/>
      <c r="I31" s="36"/>
      <c r="J31" s="36"/>
      <c r="K31" s="36"/>
      <c r="L31" s="36"/>
    </row>
    <row r="32" spans="1:12" x14ac:dyDescent="0.25">
      <c r="F32" s="26"/>
      <c r="G32" s="36"/>
      <c r="H32" s="36"/>
      <c r="I32" s="36"/>
      <c r="J32" s="36"/>
      <c r="K32" s="36"/>
      <c r="L32" s="36"/>
    </row>
    <row r="33" spans="6:12" x14ac:dyDescent="0.25">
      <c r="F33" s="36"/>
      <c r="G33" s="36"/>
      <c r="H33" s="36"/>
      <c r="I33" s="36"/>
      <c r="J33" s="36"/>
      <c r="K33" s="36"/>
      <c r="L33" s="36"/>
    </row>
    <row r="34" spans="6:12" x14ac:dyDescent="0.25">
      <c r="F34" s="36"/>
      <c r="G34" s="36"/>
      <c r="H34" s="36"/>
      <c r="I34" s="36"/>
      <c r="J34" s="36"/>
      <c r="K34" s="36"/>
      <c r="L34" s="36"/>
    </row>
  </sheetData>
  <mergeCells count="2">
    <mergeCell ref="A1:D1"/>
    <mergeCell ref="A12:D13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C14"/>
  <sheetViews>
    <sheetView zoomScaleNormal="100" workbookViewId="0">
      <selection sqref="A1:C1"/>
    </sheetView>
  </sheetViews>
  <sheetFormatPr baseColWidth="10" defaultColWidth="11.42578125" defaultRowHeight="15" x14ac:dyDescent="0.25"/>
  <cols>
    <col min="3" max="3" width="14" customWidth="1"/>
  </cols>
  <sheetData>
    <row r="1" spans="1:3" ht="48" customHeight="1" x14ac:dyDescent="0.25">
      <c r="A1" s="119" t="s">
        <v>208</v>
      </c>
      <c r="B1" s="119"/>
      <c r="C1" s="119"/>
    </row>
    <row r="2" spans="1:3" x14ac:dyDescent="0.25">
      <c r="A2" s="78" t="s">
        <v>209</v>
      </c>
      <c r="B2" s="78" t="s">
        <v>210</v>
      </c>
      <c r="C2" s="78" t="s">
        <v>211</v>
      </c>
    </row>
    <row r="3" spans="1:3" x14ac:dyDescent="0.25">
      <c r="A3" s="79">
        <v>2014</v>
      </c>
      <c r="B3" s="80">
        <v>2122</v>
      </c>
      <c r="C3" s="80">
        <v>214086</v>
      </c>
    </row>
    <row r="4" spans="1:3" x14ac:dyDescent="0.25">
      <c r="A4" s="79">
        <v>2015</v>
      </c>
      <c r="B4" s="80">
        <v>1784</v>
      </c>
      <c r="C4" s="80">
        <v>210576</v>
      </c>
    </row>
    <row r="5" spans="1:3" x14ac:dyDescent="0.25">
      <c r="A5" s="79">
        <v>2016</v>
      </c>
      <c r="B5" s="80">
        <v>1946</v>
      </c>
      <c r="C5" s="80">
        <v>253964</v>
      </c>
    </row>
    <row r="6" spans="1:3" x14ac:dyDescent="0.25">
      <c r="A6" s="79">
        <v>2017</v>
      </c>
      <c r="B6" s="80">
        <v>2561</v>
      </c>
      <c r="C6" s="80">
        <v>351280</v>
      </c>
    </row>
    <row r="7" spans="1:3" x14ac:dyDescent="0.25">
      <c r="A7" s="79">
        <v>2018</v>
      </c>
      <c r="B7" s="80">
        <v>3046</v>
      </c>
      <c r="C7" s="80">
        <v>385182</v>
      </c>
    </row>
    <row r="8" spans="1:3" x14ac:dyDescent="0.25">
      <c r="A8" s="79">
        <v>2019</v>
      </c>
      <c r="B8" s="80">
        <v>3742</v>
      </c>
      <c r="C8" s="80">
        <v>389818</v>
      </c>
    </row>
    <row r="9" spans="1:3" x14ac:dyDescent="0.25">
      <c r="A9" s="81">
        <v>2020</v>
      </c>
      <c r="B9" s="82">
        <v>3248</v>
      </c>
      <c r="C9" s="82">
        <v>216346</v>
      </c>
    </row>
    <row r="10" spans="1:3" x14ac:dyDescent="0.25">
      <c r="A10" s="34" t="s">
        <v>212</v>
      </c>
    </row>
    <row r="13" spans="1:3" x14ac:dyDescent="0.25">
      <c r="A13" s="35"/>
      <c r="B13" s="25"/>
      <c r="C13" s="25"/>
    </row>
    <row r="14" spans="1:3" x14ac:dyDescent="0.25">
      <c r="A14" s="26"/>
      <c r="B14" s="25"/>
      <c r="C14" s="25"/>
    </row>
  </sheetData>
  <mergeCells count="1">
    <mergeCell ref="A1:C1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</sheetPr>
  <dimension ref="A1:AMJ43"/>
  <sheetViews>
    <sheetView zoomScaleNormal="100" workbookViewId="0"/>
  </sheetViews>
  <sheetFormatPr baseColWidth="10" defaultColWidth="11.140625" defaultRowHeight="15" x14ac:dyDescent="0.25"/>
  <cols>
    <col min="1" max="1" width="23.28515625" style="1" customWidth="1"/>
    <col min="2" max="10" width="11.140625" style="1"/>
    <col min="11" max="11" width="21.5703125" style="1" customWidth="1"/>
    <col min="12" max="1024" width="11.140625" style="1"/>
  </cols>
  <sheetData>
    <row r="1" spans="1:14" ht="23.25" customHeight="1" x14ac:dyDescent="0.25"/>
    <row r="2" spans="1:14" x14ac:dyDescent="0.25">
      <c r="A2" s="59"/>
      <c r="B2" s="55" t="s">
        <v>213</v>
      </c>
      <c r="C2" s="55" t="s">
        <v>214</v>
      </c>
    </row>
    <row r="3" spans="1:14" x14ac:dyDescent="0.25">
      <c r="A3" s="59" t="s">
        <v>176</v>
      </c>
      <c r="B3" s="83">
        <v>16.809999999999999</v>
      </c>
      <c r="C3" s="83">
        <v>0.69</v>
      </c>
    </row>
    <row r="4" spans="1:14" x14ac:dyDescent="0.25">
      <c r="A4" s="59" t="s">
        <v>177</v>
      </c>
      <c r="B4" s="83">
        <v>9.1</v>
      </c>
      <c r="C4" s="83">
        <v>2.12</v>
      </c>
    </row>
    <row r="5" spans="1:14" x14ac:dyDescent="0.25">
      <c r="A5" s="59" t="s">
        <v>178</v>
      </c>
      <c r="B5" s="83">
        <v>19.329999999999998</v>
      </c>
      <c r="C5" s="83">
        <v>5.21</v>
      </c>
      <c r="K5" s="35"/>
      <c r="L5" s="36"/>
      <c r="M5" s="36"/>
      <c r="N5" s="36"/>
    </row>
    <row r="6" spans="1:14" x14ac:dyDescent="0.25">
      <c r="A6" s="59" t="s">
        <v>179</v>
      </c>
      <c r="B6" s="83">
        <v>35.630000000000003</v>
      </c>
      <c r="C6" s="83">
        <v>5.21</v>
      </c>
      <c r="K6" s="26"/>
      <c r="L6" s="36"/>
      <c r="M6" s="36"/>
      <c r="N6" s="36"/>
    </row>
    <row r="7" spans="1:14" x14ac:dyDescent="0.25">
      <c r="A7" s="59" t="s">
        <v>180</v>
      </c>
      <c r="B7" s="83">
        <v>25.32</v>
      </c>
      <c r="C7" s="83">
        <v>6.35</v>
      </c>
      <c r="K7" s="36"/>
      <c r="L7" s="36"/>
      <c r="M7" s="36"/>
      <c r="N7" s="36"/>
    </row>
    <row r="8" spans="1:14" x14ac:dyDescent="0.25">
      <c r="A8" s="59" t="s">
        <v>181</v>
      </c>
      <c r="B8" s="83">
        <v>260.18</v>
      </c>
      <c r="C8" s="83">
        <v>6.72</v>
      </c>
      <c r="K8" s="36"/>
      <c r="L8" s="36"/>
      <c r="M8" s="36"/>
      <c r="N8" s="36"/>
    </row>
    <row r="9" spans="1:14" x14ac:dyDescent="0.25">
      <c r="A9" s="59" t="s">
        <v>182</v>
      </c>
      <c r="B9" s="83">
        <v>504.38</v>
      </c>
      <c r="C9" s="83">
        <v>6.94</v>
      </c>
      <c r="K9" s="36"/>
      <c r="L9" s="36"/>
      <c r="M9" s="36"/>
      <c r="N9" s="36"/>
    </row>
    <row r="10" spans="1:14" x14ac:dyDescent="0.25">
      <c r="A10" s="59" t="s">
        <v>183</v>
      </c>
      <c r="B10" s="83">
        <v>425.49</v>
      </c>
      <c r="C10" s="83">
        <v>7.86</v>
      </c>
    </row>
    <row r="11" spans="1:14" x14ac:dyDescent="0.25">
      <c r="A11" s="59" t="s">
        <v>184</v>
      </c>
      <c r="B11" s="83">
        <v>152.58000000000001</v>
      </c>
      <c r="C11" s="83">
        <v>8.02</v>
      </c>
    </row>
    <row r="12" spans="1:14" x14ac:dyDescent="0.25">
      <c r="A12" s="59" t="s">
        <v>185</v>
      </c>
      <c r="B12" s="83">
        <v>184.87</v>
      </c>
      <c r="C12" s="83">
        <v>8.6199999999999992</v>
      </c>
    </row>
    <row r="13" spans="1:14" x14ac:dyDescent="0.25">
      <c r="A13" s="59" t="s">
        <v>186</v>
      </c>
      <c r="B13" s="83">
        <v>102.72</v>
      </c>
      <c r="C13" s="83">
        <v>7.98</v>
      </c>
    </row>
    <row r="21" spans="1:9" x14ac:dyDescent="0.25">
      <c r="A21" s="1" t="s">
        <v>215</v>
      </c>
    </row>
    <row r="22" spans="1:9" x14ac:dyDescent="0.25">
      <c r="A22" s="1" t="s">
        <v>216</v>
      </c>
    </row>
    <row r="24" spans="1:9" ht="14.25" customHeight="1" x14ac:dyDescent="0.25">
      <c r="A24" s="121" t="s">
        <v>217</v>
      </c>
      <c r="B24" s="121"/>
      <c r="C24" s="121"/>
      <c r="D24" s="121"/>
      <c r="E24" s="121"/>
      <c r="F24" s="121"/>
      <c r="G24" s="121"/>
      <c r="H24" s="121"/>
      <c r="I24" s="121"/>
    </row>
    <row r="25" spans="1:9" ht="33.75" x14ac:dyDescent="0.25">
      <c r="A25" s="59"/>
      <c r="B25" s="84" t="s">
        <v>218</v>
      </c>
      <c r="C25" s="84" t="s">
        <v>219</v>
      </c>
      <c r="D25" s="84" t="s">
        <v>220</v>
      </c>
      <c r="E25" s="84" t="s">
        <v>221</v>
      </c>
      <c r="F25" s="84" t="s">
        <v>218</v>
      </c>
      <c r="G25" s="84" t="s">
        <v>219</v>
      </c>
      <c r="H25" s="84" t="s">
        <v>220</v>
      </c>
      <c r="I25" s="84" t="s">
        <v>221</v>
      </c>
    </row>
    <row r="26" spans="1:9" x14ac:dyDescent="0.25">
      <c r="A26" s="59"/>
      <c r="B26" s="122">
        <v>2019</v>
      </c>
      <c r="C26" s="122"/>
      <c r="D26" s="122"/>
      <c r="E26" s="122"/>
      <c r="F26" s="123">
        <v>2020</v>
      </c>
      <c r="G26" s="123"/>
      <c r="H26" s="123"/>
      <c r="I26" s="123"/>
    </row>
    <row r="27" spans="1:9" x14ac:dyDescent="0.25">
      <c r="A27" s="59" t="s">
        <v>176</v>
      </c>
      <c r="B27" s="65">
        <v>16.809999999999999</v>
      </c>
      <c r="C27" s="65">
        <v>5.14</v>
      </c>
      <c r="D27" s="65">
        <v>0.69</v>
      </c>
      <c r="E27" s="65">
        <v>3.1537241000000001E-2</v>
      </c>
      <c r="F27" s="65">
        <v>16.809999999999999</v>
      </c>
      <c r="G27" s="65">
        <v>2.14</v>
      </c>
      <c r="H27" s="65">
        <v>0.4</v>
      </c>
      <c r="I27" s="65">
        <v>1.3130291000000001E-2</v>
      </c>
    </row>
    <row r="28" spans="1:9" x14ac:dyDescent="0.25">
      <c r="A28" s="59" t="s">
        <v>177</v>
      </c>
      <c r="B28" s="65">
        <v>9.1</v>
      </c>
      <c r="C28" s="65">
        <v>74.34</v>
      </c>
      <c r="D28" s="65">
        <v>2.13</v>
      </c>
      <c r="E28" s="65">
        <v>0.24692031</v>
      </c>
      <c r="F28" s="65">
        <v>9.1</v>
      </c>
      <c r="G28" s="65">
        <v>39.32</v>
      </c>
      <c r="H28" s="65">
        <v>2</v>
      </c>
      <c r="I28" s="65">
        <v>0.13060137999999999</v>
      </c>
    </row>
    <row r="29" spans="1:9" x14ac:dyDescent="0.25">
      <c r="A29" s="59" t="s">
        <v>178</v>
      </c>
      <c r="B29" s="65">
        <v>19.329999999999998</v>
      </c>
      <c r="C29" s="65">
        <v>179.15</v>
      </c>
      <c r="D29" s="65">
        <v>5.62</v>
      </c>
      <c r="E29" s="65">
        <v>1.2639838674999999</v>
      </c>
      <c r="F29" s="65">
        <v>19.329999999999998</v>
      </c>
      <c r="G29" s="65">
        <v>97.21</v>
      </c>
      <c r="H29" s="65">
        <v>3.51</v>
      </c>
      <c r="I29" s="65">
        <v>0.68586029449999997</v>
      </c>
    </row>
    <row r="30" spans="1:9" x14ac:dyDescent="0.25">
      <c r="A30" s="59" t="s">
        <v>179</v>
      </c>
      <c r="B30" s="65">
        <v>35.630000000000003</v>
      </c>
      <c r="C30" s="65">
        <v>452.82</v>
      </c>
      <c r="D30" s="65">
        <v>5.66</v>
      </c>
      <c r="E30" s="65">
        <v>5.8889014590000004</v>
      </c>
      <c r="F30" s="65">
        <v>35.630000000000003</v>
      </c>
      <c r="G30" s="65">
        <v>117.97</v>
      </c>
      <c r="H30" s="65">
        <v>4.6500000000000004</v>
      </c>
      <c r="I30" s="65">
        <v>1.5341939515</v>
      </c>
    </row>
    <row r="31" spans="1:9" x14ac:dyDescent="0.25">
      <c r="A31" s="59" t="s">
        <v>180</v>
      </c>
      <c r="B31" s="65">
        <v>25.32</v>
      </c>
      <c r="C31" s="65">
        <v>738.99</v>
      </c>
      <c r="D31" s="65">
        <v>6.45</v>
      </c>
      <c r="E31" s="65">
        <v>6.8295977819999996</v>
      </c>
      <c r="F31" s="65">
        <v>25.32</v>
      </c>
      <c r="G31" s="65">
        <v>459.74</v>
      </c>
      <c r="H31" s="65">
        <v>6.47</v>
      </c>
      <c r="I31" s="65">
        <v>4.2488251320000003</v>
      </c>
    </row>
    <row r="32" spans="1:9" x14ac:dyDescent="0.25">
      <c r="A32" s="59" t="s">
        <v>181</v>
      </c>
      <c r="B32" s="65">
        <v>260.18</v>
      </c>
      <c r="C32" s="65">
        <v>1943.06</v>
      </c>
      <c r="D32" s="65">
        <v>6.8</v>
      </c>
      <c r="E32" s="65">
        <v>184.52405304199999</v>
      </c>
      <c r="F32" s="65">
        <v>260.18</v>
      </c>
      <c r="G32" s="65">
        <v>1405.88</v>
      </c>
      <c r="H32" s="65">
        <v>6.83</v>
      </c>
      <c r="I32" s="65">
        <v>133.51037831599999</v>
      </c>
    </row>
    <row r="33" spans="1:16" x14ac:dyDescent="0.25">
      <c r="A33" s="59" t="s">
        <v>182</v>
      </c>
      <c r="B33" s="65">
        <v>504.38</v>
      </c>
      <c r="C33" s="65">
        <v>4120.41</v>
      </c>
      <c r="D33" s="65">
        <v>6.99</v>
      </c>
      <c r="E33" s="65">
        <v>758.56212446699999</v>
      </c>
      <c r="F33" s="65">
        <v>504.37</v>
      </c>
      <c r="G33" s="65">
        <v>3087.68</v>
      </c>
      <c r="H33" s="65">
        <v>7.02</v>
      </c>
      <c r="I33" s="65">
        <v>568.42660398400005</v>
      </c>
    </row>
    <row r="34" spans="1:16" x14ac:dyDescent="0.25">
      <c r="A34" s="59" t="s">
        <v>183</v>
      </c>
      <c r="B34" s="65">
        <v>413.49</v>
      </c>
      <c r="C34" s="65">
        <v>10431.719999999999</v>
      </c>
      <c r="D34" s="65">
        <v>8.01</v>
      </c>
      <c r="E34" s="65">
        <v>1574.395344522</v>
      </c>
      <c r="F34" s="65">
        <v>413.49</v>
      </c>
      <c r="G34" s="65">
        <v>6746.75</v>
      </c>
      <c r="H34" s="65">
        <v>8.0399999999999991</v>
      </c>
      <c r="I34" s="65">
        <v>1018.2454849875</v>
      </c>
    </row>
    <row r="35" spans="1:16" x14ac:dyDescent="0.25">
      <c r="A35" s="59" t="s">
        <v>184</v>
      </c>
      <c r="B35" s="65">
        <v>146.88</v>
      </c>
      <c r="C35" s="65">
        <v>18006.669999999998</v>
      </c>
      <c r="D35" s="65">
        <v>8.1199999999999992</v>
      </c>
      <c r="E35" s="65">
        <v>965.35918670399997</v>
      </c>
      <c r="F35" s="65">
        <v>148.88</v>
      </c>
      <c r="G35" s="65">
        <v>11061.66</v>
      </c>
      <c r="H35" s="65">
        <v>8.1300000000000008</v>
      </c>
      <c r="I35" s="65">
        <v>601.10387839199996</v>
      </c>
    </row>
    <row r="36" spans="1:16" x14ac:dyDescent="0.25">
      <c r="A36" s="59" t="s">
        <v>185</v>
      </c>
      <c r="B36" s="65">
        <v>184.56</v>
      </c>
      <c r="C36" s="65">
        <v>26928.959999999999</v>
      </c>
      <c r="D36" s="65">
        <v>8.6199999999999992</v>
      </c>
      <c r="E36" s="65">
        <v>1814.0532330240001</v>
      </c>
      <c r="F36" s="65">
        <v>184.59</v>
      </c>
      <c r="G36" s="65">
        <v>18650.740000000002</v>
      </c>
      <c r="H36" s="65">
        <v>8.66</v>
      </c>
      <c r="I36" s="65">
        <v>1256.6001352589999</v>
      </c>
    </row>
    <row r="37" spans="1:16" x14ac:dyDescent="0.25">
      <c r="A37" s="59" t="s">
        <v>186</v>
      </c>
      <c r="B37" s="65">
        <v>102.72</v>
      </c>
      <c r="C37" s="65">
        <v>80201.3</v>
      </c>
      <c r="D37" s="65">
        <v>8</v>
      </c>
      <c r="E37" s="65">
        <v>3006.9713006400002</v>
      </c>
      <c r="F37" s="65">
        <v>102.72</v>
      </c>
      <c r="G37" s="65">
        <v>60012.25</v>
      </c>
      <c r="H37" s="65">
        <v>8.0399999999999991</v>
      </c>
      <c r="I37" s="65">
        <v>2250.0272868000002</v>
      </c>
    </row>
    <row r="38" spans="1:16" x14ac:dyDescent="0.25">
      <c r="A38" s="85" t="s">
        <v>64</v>
      </c>
      <c r="B38" s="86">
        <f>SUM(B27:B37)</f>
        <v>1718.3999999999999</v>
      </c>
      <c r="C38" s="86">
        <v>13261.98</v>
      </c>
      <c r="D38" s="86">
        <v>7.27</v>
      </c>
      <c r="E38" s="86">
        <v>8318.1261830585008</v>
      </c>
      <c r="F38" s="86">
        <f>SUM(F27:F37)</f>
        <v>1720.42</v>
      </c>
      <c r="G38" s="86">
        <v>9291.34</v>
      </c>
      <c r="H38" s="86">
        <v>7.31</v>
      </c>
      <c r="I38" s="86">
        <v>5834.5263787875001</v>
      </c>
    </row>
    <row r="39" spans="1:16" x14ac:dyDescent="0.25">
      <c r="A39" s="112" t="s">
        <v>215</v>
      </c>
      <c r="B39" s="112"/>
      <c r="C39" s="112"/>
      <c r="D39" s="112"/>
      <c r="E39" s="112"/>
    </row>
    <row r="40" spans="1:16" x14ac:dyDescent="0.25">
      <c r="A40" s="120"/>
      <c r="B40" s="120"/>
      <c r="C40" s="120"/>
      <c r="D40" s="120"/>
      <c r="E40" s="120"/>
      <c r="F40" s="120"/>
    </row>
    <row r="42" spans="1:16" x14ac:dyDescent="0.25">
      <c r="K42" s="112"/>
      <c r="L42" s="112"/>
      <c r="M42" s="112"/>
      <c r="N42" s="112"/>
      <c r="O42" s="112"/>
    </row>
    <row r="43" spans="1:16" x14ac:dyDescent="0.25">
      <c r="K43" s="120"/>
      <c r="L43" s="120"/>
      <c r="M43" s="120"/>
      <c r="N43" s="120"/>
      <c r="O43" s="120"/>
      <c r="P43" s="120"/>
    </row>
  </sheetData>
  <mergeCells count="7">
    <mergeCell ref="K42:O42"/>
    <mergeCell ref="K43:P43"/>
    <mergeCell ref="A24:I24"/>
    <mergeCell ref="B26:E26"/>
    <mergeCell ref="F26:I26"/>
    <mergeCell ref="A39:E39"/>
    <mergeCell ref="A40:F40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AMJ34"/>
  <sheetViews>
    <sheetView zoomScaleNormal="100" workbookViewId="0">
      <selection sqref="A1:E1"/>
    </sheetView>
  </sheetViews>
  <sheetFormatPr baseColWidth="10" defaultColWidth="11.140625" defaultRowHeight="15" x14ac:dyDescent="0.25"/>
  <cols>
    <col min="1" max="1024" width="11.140625" style="1"/>
  </cols>
  <sheetData>
    <row r="1" spans="1:5" ht="23.25" customHeight="1" x14ac:dyDescent="0.25">
      <c r="A1" s="124" t="s">
        <v>222</v>
      </c>
      <c r="B1" s="124"/>
      <c r="C1" s="124"/>
      <c r="D1" s="124"/>
      <c r="E1" s="124"/>
    </row>
    <row r="2" spans="1:5" ht="23.25" customHeight="1" x14ac:dyDescent="0.25">
      <c r="A2" s="109"/>
      <c r="B2" s="125" t="s">
        <v>223</v>
      </c>
      <c r="C2" s="125"/>
      <c r="D2" s="126" t="s">
        <v>220</v>
      </c>
      <c r="E2" s="126"/>
    </row>
    <row r="3" spans="1:5" x14ac:dyDescent="0.25">
      <c r="A3" s="109"/>
      <c r="B3" s="58">
        <v>2020</v>
      </c>
      <c r="C3" s="58">
        <v>2019</v>
      </c>
      <c r="D3" s="58">
        <v>2020</v>
      </c>
      <c r="E3" s="58">
        <v>2019</v>
      </c>
    </row>
    <row r="4" spans="1:5" x14ac:dyDescent="0.25">
      <c r="A4" s="47" t="s">
        <v>224</v>
      </c>
      <c r="B4" s="87">
        <v>10.45</v>
      </c>
      <c r="C4" s="87">
        <v>10.45</v>
      </c>
      <c r="D4" s="87"/>
      <c r="E4" s="87">
        <v>3.07</v>
      </c>
    </row>
    <row r="5" spans="1:5" x14ac:dyDescent="0.25">
      <c r="A5" s="59" t="s">
        <v>225</v>
      </c>
      <c r="B5" s="87">
        <v>3.91</v>
      </c>
      <c r="C5" s="87">
        <v>3.91</v>
      </c>
      <c r="D5" s="87"/>
      <c r="E5" s="87">
        <v>6.98</v>
      </c>
    </row>
    <row r="6" spans="1:5" x14ac:dyDescent="0.25">
      <c r="A6" s="59" t="s">
        <v>226</v>
      </c>
      <c r="B6" s="87">
        <v>36.200000000000003</v>
      </c>
      <c r="C6" s="87">
        <v>13.6</v>
      </c>
      <c r="D6" s="87">
        <v>3.6186022099447501</v>
      </c>
      <c r="E6" s="87">
        <v>5.4911323529411797</v>
      </c>
    </row>
    <row r="7" spans="1:5" x14ac:dyDescent="0.25">
      <c r="A7" s="59" t="s">
        <v>227</v>
      </c>
      <c r="B7" s="87">
        <v>66.459999999999994</v>
      </c>
      <c r="C7" s="87">
        <v>32.4</v>
      </c>
      <c r="D7" s="87">
        <v>5.4851986157086996</v>
      </c>
      <c r="E7" s="87">
        <v>4.0554320987654302</v>
      </c>
    </row>
    <row r="8" spans="1:5" x14ac:dyDescent="0.25">
      <c r="A8" s="59" t="s">
        <v>228</v>
      </c>
      <c r="B8" s="87">
        <v>11.11</v>
      </c>
      <c r="C8" s="87">
        <v>58.57</v>
      </c>
      <c r="D8" s="87">
        <v>7.4059135913591403</v>
      </c>
      <c r="E8" s="87">
        <v>7.0791275396960902</v>
      </c>
    </row>
    <row r="9" spans="1:5" x14ac:dyDescent="0.25">
      <c r="A9" s="59" t="s">
        <v>229</v>
      </c>
      <c r="B9" s="87">
        <v>3.81</v>
      </c>
      <c r="C9" s="87">
        <v>9.1999999999999993</v>
      </c>
      <c r="D9" s="87">
        <v>11.75</v>
      </c>
      <c r="E9" s="87">
        <v>6.31</v>
      </c>
    </row>
    <row r="10" spans="1:5" x14ac:dyDescent="0.25">
      <c r="A10" s="59" t="s">
        <v>186</v>
      </c>
      <c r="B10" s="87">
        <v>0</v>
      </c>
      <c r="C10" s="87">
        <v>3.81</v>
      </c>
      <c r="D10" s="87"/>
      <c r="E10" s="87">
        <v>9.69</v>
      </c>
    </row>
    <row r="11" spans="1:5" x14ac:dyDescent="0.25">
      <c r="A11" s="85" t="s">
        <v>64</v>
      </c>
      <c r="B11" s="88">
        <v>131.94</v>
      </c>
      <c r="C11" s="88">
        <v>131.94</v>
      </c>
      <c r="D11" s="88">
        <v>3.8</v>
      </c>
      <c r="E11" s="88">
        <v>5.87</v>
      </c>
    </row>
    <row r="12" spans="1:5" x14ac:dyDescent="0.25">
      <c r="A12" s="110" t="s">
        <v>230</v>
      </c>
      <c r="B12" s="110"/>
      <c r="C12" s="110"/>
      <c r="D12" s="110"/>
      <c r="E12" s="110"/>
    </row>
    <row r="34" spans="2:6" x14ac:dyDescent="0.25">
      <c r="B34" s="110" t="s">
        <v>230</v>
      </c>
      <c r="C34" s="110"/>
      <c r="D34" s="110"/>
      <c r="E34" s="110"/>
      <c r="F34" s="110"/>
    </row>
  </sheetData>
  <mergeCells count="6">
    <mergeCell ref="B34:F34"/>
    <mergeCell ref="A1:E1"/>
    <mergeCell ref="A2:A3"/>
    <mergeCell ref="B2:C2"/>
    <mergeCell ref="D2:E2"/>
    <mergeCell ref="A12:E12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MJ21"/>
  <sheetViews>
    <sheetView zoomScale="85" zoomScaleNormal="85" workbookViewId="0"/>
  </sheetViews>
  <sheetFormatPr baseColWidth="10" defaultColWidth="11.140625" defaultRowHeight="15" x14ac:dyDescent="0.25"/>
  <cols>
    <col min="1" max="1024" width="11.140625" style="1"/>
  </cols>
  <sheetData>
    <row r="1" spans="1:5" x14ac:dyDescent="0.25">
      <c r="A1" s="2" t="s">
        <v>58</v>
      </c>
      <c r="B1" s="3"/>
      <c r="C1" s="4"/>
      <c r="D1" s="5"/>
    </row>
    <row r="2" spans="1:5" x14ac:dyDescent="0.25">
      <c r="A2" s="6"/>
      <c r="B2" s="7" t="s">
        <v>59</v>
      </c>
      <c r="C2" s="7" t="s">
        <v>60</v>
      </c>
      <c r="D2" s="7" t="s">
        <v>61</v>
      </c>
    </row>
    <row r="3" spans="1:5" x14ac:dyDescent="0.25">
      <c r="A3" s="8">
        <v>2010</v>
      </c>
      <c r="B3" s="9">
        <v>21110233</v>
      </c>
      <c r="C3" s="9">
        <v>2508740</v>
      </c>
      <c r="D3" s="9">
        <v>5026976</v>
      </c>
      <c r="E3" s="10"/>
    </row>
    <row r="4" spans="1:5" x14ac:dyDescent="0.25">
      <c r="A4" s="11">
        <v>2011</v>
      </c>
      <c r="B4" s="12">
        <v>22724074</v>
      </c>
      <c r="C4" s="12">
        <v>2574377</v>
      </c>
      <c r="D4" s="12">
        <v>5632974</v>
      </c>
    </row>
    <row r="5" spans="1:5" x14ac:dyDescent="0.25">
      <c r="A5" s="11">
        <v>2012</v>
      </c>
      <c r="B5" s="12">
        <v>22665341</v>
      </c>
      <c r="C5" s="12">
        <v>2543810</v>
      </c>
      <c r="D5" s="12">
        <v>5547239</v>
      </c>
    </row>
    <row r="6" spans="1:5" x14ac:dyDescent="0.25">
      <c r="A6" s="11">
        <v>2013</v>
      </c>
      <c r="B6" s="12">
        <v>22766697</v>
      </c>
      <c r="C6" s="12">
        <v>2564502</v>
      </c>
      <c r="D6" s="12">
        <v>5718692</v>
      </c>
    </row>
    <row r="7" spans="1:5" x14ac:dyDescent="0.25">
      <c r="A7" s="11">
        <v>2014</v>
      </c>
      <c r="B7" s="12">
        <v>23112484</v>
      </c>
      <c r="C7" s="12">
        <v>2631131</v>
      </c>
      <c r="D7" s="12">
        <v>6202887</v>
      </c>
    </row>
    <row r="8" spans="1:5" x14ac:dyDescent="0.25">
      <c r="A8" s="11">
        <v>2015</v>
      </c>
      <c r="B8" s="12">
        <v>23739107</v>
      </c>
      <c r="C8" s="12">
        <v>2865991</v>
      </c>
      <c r="D8" s="12">
        <v>6465809</v>
      </c>
    </row>
    <row r="9" spans="1:5" x14ac:dyDescent="0.25">
      <c r="A9" s="11">
        <v>2016</v>
      </c>
      <c r="B9" s="12">
        <v>26252263</v>
      </c>
      <c r="C9" s="12">
        <v>3176967</v>
      </c>
      <c r="D9" s="12">
        <v>7406159</v>
      </c>
    </row>
    <row r="10" spans="1:5" x14ac:dyDescent="0.25">
      <c r="A10" s="11">
        <v>2017</v>
      </c>
      <c r="B10" s="12">
        <v>27967448</v>
      </c>
      <c r="C10" s="12">
        <v>3431461</v>
      </c>
      <c r="D10" s="12">
        <v>7894444</v>
      </c>
    </row>
    <row r="11" spans="1:5" x14ac:dyDescent="0.25">
      <c r="A11" s="11">
        <v>2018</v>
      </c>
      <c r="B11" s="12">
        <v>29081787</v>
      </c>
      <c r="C11" s="12">
        <v>3442752</v>
      </c>
      <c r="D11" s="12">
        <v>8090529</v>
      </c>
    </row>
    <row r="12" spans="1:5" x14ac:dyDescent="0.25">
      <c r="A12" s="11">
        <v>2019</v>
      </c>
      <c r="B12" s="13">
        <v>29718928</v>
      </c>
      <c r="C12" s="13">
        <v>3490871</v>
      </c>
      <c r="D12" s="13">
        <v>8144219</v>
      </c>
    </row>
    <row r="13" spans="1:5" x14ac:dyDescent="0.25">
      <c r="A13" s="11">
        <v>2020</v>
      </c>
      <c r="B13" s="12">
        <v>3043624</v>
      </c>
      <c r="C13" s="12">
        <v>537960</v>
      </c>
      <c r="D13" s="12">
        <v>1054230</v>
      </c>
      <c r="E13" s="10"/>
    </row>
    <row r="14" spans="1:5" x14ac:dyDescent="0.25">
      <c r="A14" s="14"/>
      <c r="E14" s="10"/>
    </row>
    <row r="21" spans="1:1" x14ac:dyDescent="0.25">
      <c r="A21" s="1" t="s">
        <v>62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M18"/>
  <sheetViews>
    <sheetView zoomScaleNormal="100" workbookViewId="0"/>
  </sheetViews>
  <sheetFormatPr baseColWidth="10" defaultColWidth="11.42578125" defaultRowHeight="15" x14ac:dyDescent="0.25"/>
  <sheetData>
    <row r="1" spans="1:13" x14ac:dyDescent="0.25">
      <c r="A1" t="s">
        <v>63</v>
      </c>
    </row>
    <row r="2" spans="1:13" x14ac:dyDescent="0.25">
      <c r="A2" s="15"/>
      <c r="B2" s="16">
        <v>2019</v>
      </c>
      <c r="C2" s="16">
        <v>2020</v>
      </c>
      <c r="D2" s="16"/>
      <c r="E2" s="16"/>
      <c r="F2" s="16"/>
      <c r="G2" s="16"/>
      <c r="H2" s="16"/>
      <c r="I2" s="16"/>
      <c r="J2" s="16"/>
      <c r="K2" s="16"/>
      <c r="L2" s="16"/>
      <c r="M2" s="16"/>
    </row>
    <row r="3" spans="1:13" x14ac:dyDescent="0.25">
      <c r="A3" s="17"/>
      <c r="B3" s="17" t="s">
        <v>64</v>
      </c>
      <c r="C3" s="17" t="s">
        <v>64</v>
      </c>
      <c r="D3" s="17" t="s">
        <v>65</v>
      </c>
      <c r="E3" s="17"/>
      <c r="F3" s="17"/>
      <c r="G3" s="17"/>
      <c r="H3" s="17"/>
      <c r="I3" s="17"/>
      <c r="J3" s="17"/>
      <c r="K3" s="17"/>
      <c r="L3" s="17"/>
      <c r="M3" s="17"/>
    </row>
    <row r="4" spans="1:13" x14ac:dyDescent="0.25">
      <c r="A4" s="17" t="s">
        <v>66</v>
      </c>
      <c r="B4" s="18">
        <v>537911</v>
      </c>
      <c r="C4" s="17">
        <v>537647</v>
      </c>
      <c r="D4" s="19">
        <v>0.99950921249054203</v>
      </c>
      <c r="E4" s="18"/>
      <c r="F4" s="17"/>
      <c r="G4" s="19"/>
      <c r="H4" s="18"/>
      <c r="I4" s="19"/>
      <c r="J4" s="18"/>
      <c r="K4" s="19"/>
      <c r="L4" s="18"/>
      <c r="M4" s="20"/>
    </row>
    <row r="5" spans="1:13" x14ac:dyDescent="0.25">
      <c r="A5" s="17" t="s">
        <v>67</v>
      </c>
      <c r="B5" s="18">
        <v>586645</v>
      </c>
      <c r="C5" s="17">
        <v>617054</v>
      </c>
      <c r="D5" s="19">
        <v>1.05183543710421</v>
      </c>
      <c r="E5" s="18"/>
      <c r="F5" s="17"/>
      <c r="G5" s="19"/>
      <c r="H5" s="18"/>
      <c r="I5" s="19"/>
      <c r="J5" s="18"/>
      <c r="K5" s="19"/>
      <c r="L5" s="18"/>
      <c r="M5" s="20"/>
    </row>
    <row r="6" spans="1:13" x14ac:dyDescent="0.25">
      <c r="A6" s="17" t="s">
        <v>68</v>
      </c>
      <c r="B6" s="18">
        <v>859309</v>
      </c>
      <c r="C6" s="17">
        <v>318579</v>
      </c>
      <c r="D6" s="19">
        <v>0.370738581813992</v>
      </c>
      <c r="E6" s="18"/>
      <c r="F6" s="17"/>
      <c r="G6" s="19"/>
      <c r="H6" s="18"/>
      <c r="I6" s="19"/>
      <c r="J6" s="18"/>
      <c r="K6" s="19"/>
      <c r="L6" s="18"/>
      <c r="M6" s="20"/>
    </row>
    <row r="7" spans="1:13" x14ac:dyDescent="0.25">
      <c r="A7" s="17" t="s">
        <v>69</v>
      </c>
      <c r="B7" s="18">
        <v>1691998</v>
      </c>
      <c r="C7" s="17">
        <v>6781</v>
      </c>
      <c r="D7" s="19">
        <v>4.0076879523498303E-3</v>
      </c>
      <c r="E7" s="18"/>
      <c r="F7" s="17"/>
      <c r="G7" s="19"/>
      <c r="H7" s="18"/>
      <c r="I7" s="19"/>
      <c r="J7" s="18"/>
      <c r="K7" s="19"/>
      <c r="L7" s="18"/>
      <c r="M7" s="20"/>
    </row>
    <row r="8" spans="1:13" x14ac:dyDescent="0.25">
      <c r="A8" s="17" t="s">
        <v>70</v>
      </c>
      <c r="B8" s="18">
        <v>2281495</v>
      </c>
      <c r="C8" s="17">
        <v>17228</v>
      </c>
      <c r="D8" s="19">
        <v>7.5511890229871198E-3</v>
      </c>
      <c r="E8" s="18"/>
      <c r="F8" s="17"/>
      <c r="G8" s="19"/>
      <c r="H8" s="18"/>
      <c r="I8" s="19"/>
      <c r="J8" s="18"/>
      <c r="K8" s="19"/>
      <c r="L8" s="18"/>
      <c r="M8" s="20"/>
    </row>
    <row r="9" spans="1:13" x14ac:dyDescent="0.25">
      <c r="A9" s="17" t="s">
        <v>71</v>
      </c>
      <c r="B9" s="18">
        <v>2826756</v>
      </c>
      <c r="C9" s="17">
        <v>115299</v>
      </c>
      <c r="D9" s="19">
        <v>4.0788451497051702E-2</v>
      </c>
      <c r="E9" s="18"/>
      <c r="F9" s="17"/>
      <c r="G9" s="19"/>
      <c r="H9" s="18"/>
      <c r="I9" s="19"/>
      <c r="J9" s="18"/>
      <c r="K9" s="19"/>
      <c r="L9" s="18"/>
      <c r="M9" s="20"/>
    </row>
    <row r="10" spans="1:13" x14ac:dyDescent="0.25">
      <c r="A10" s="17" t="s">
        <v>72</v>
      </c>
      <c r="B10" s="18">
        <v>3154928</v>
      </c>
      <c r="C10" s="17">
        <v>986109</v>
      </c>
      <c r="D10" s="19">
        <v>0.31256149110217402</v>
      </c>
      <c r="E10" s="18"/>
      <c r="F10" s="17"/>
      <c r="G10" s="19"/>
      <c r="H10" s="18"/>
      <c r="I10" s="19"/>
      <c r="J10" s="18"/>
      <c r="K10" s="19"/>
      <c r="L10" s="18"/>
      <c r="M10" s="20"/>
    </row>
    <row r="11" spans="1:13" x14ac:dyDescent="0.25">
      <c r="A11" s="17" t="s">
        <v>73</v>
      </c>
      <c r="B11" s="18">
        <v>3096847</v>
      </c>
      <c r="C11" s="17">
        <v>978807</v>
      </c>
      <c r="D11" s="19">
        <v>0.316065662914571</v>
      </c>
      <c r="E11" s="18"/>
      <c r="F11" s="17"/>
      <c r="G11" s="19"/>
      <c r="H11" s="18"/>
      <c r="I11" s="19"/>
      <c r="J11" s="18"/>
      <c r="K11" s="19"/>
      <c r="L11" s="18"/>
      <c r="M11" s="20"/>
    </row>
    <row r="12" spans="1:13" x14ac:dyDescent="0.25">
      <c r="A12" s="17" t="s">
        <v>74</v>
      </c>
      <c r="B12" s="18">
        <v>2623056</v>
      </c>
      <c r="C12" s="17">
        <v>436242</v>
      </c>
      <c r="D12" s="19">
        <v>0.16631059344520299</v>
      </c>
      <c r="E12" s="18"/>
      <c r="F12" s="17"/>
      <c r="G12" s="19"/>
      <c r="H12" s="18"/>
      <c r="I12" s="19"/>
      <c r="J12" s="18"/>
      <c r="K12" s="19"/>
      <c r="L12" s="18"/>
      <c r="M12" s="20"/>
    </row>
    <row r="13" spans="1:13" x14ac:dyDescent="0.25">
      <c r="A13" s="17" t="s">
        <v>75</v>
      </c>
      <c r="B13" s="18">
        <v>1767762</v>
      </c>
      <c r="C13" s="17">
        <v>296526</v>
      </c>
      <c r="D13" s="19">
        <v>0.16774090629847199</v>
      </c>
      <c r="E13" s="18"/>
      <c r="F13" s="17"/>
      <c r="G13" s="19"/>
      <c r="H13" s="18"/>
      <c r="I13" s="19"/>
      <c r="J13" s="18"/>
      <c r="K13" s="19"/>
      <c r="L13" s="18"/>
      <c r="M13" s="20"/>
    </row>
    <row r="14" spans="1:13" x14ac:dyDescent="0.25">
      <c r="A14" s="17" t="s">
        <v>76</v>
      </c>
      <c r="B14" s="18">
        <v>592513</v>
      </c>
      <c r="C14" s="17">
        <v>141325</v>
      </c>
      <c r="D14" s="19">
        <v>0.23851797344530801</v>
      </c>
      <c r="E14" s="18"/>
      <c r="F14" s="17"/>
      <c r="G14" s="19"/>
      <c r="H14" s="18"/>
      <c r="I14" s="19"/>
      <c r="J14" s="18"/>
      <c r="K14" s="19"/>
      <c r="L14" s="18"/>
      <c r="M14" s="20"/>
    </row>
    <row r="15" spans="1:13" x14ac:dyDescent="0.25">
      <c r="A15" s="17" t="s">
        <v>77</v>
      </c>
      <c r="B15" s="18">
        <v>621035</v>
      </c>
      <c r="C15" s="17">
        <v>184217</v>
      </c>
      <c r="D15" s="19">
        <v>0.296629014467784</v>
      </c>
      <c r="E15" s="18"/>
      <c r="F15" s="17"/>
      <c r="G15" s="19"/>
      <c r="H15" s="18"/>
      <c r="I15" s="19"/>
      <c r="J15" s="18"/>
      <c r="K15" s="19"/>
      <c r="L15" s="18"/>
      <c r="M15" s="20"/>
    </row>
    <row r="16" spans="1:13" x14ac:dyDescent="0.25">
      <c r="A16" s="17"/>
    </row>
    <row r="18" spans="1:1" x14ac:dyDescent="0.25">
      <c r="A18" s="21" t="s">
        <v>78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N18"/>
  <sheetViews>
    <sheetView zoomScaleNormal="100" workbookViewId="0"/>
  </sheetViews>
  <sheetFormatPr baseColWidth="10" defaultColWidth="11.42578125" defaultRowHeight="15" x14ac:dyDescent="0.25"/>
  <sheetData>
    <row r="1" spans="1:10" x14ac:dyDescent="0.25">
      <c r="A1" t="s">
        <v>63</v>
      </c>
    </row>
    <row r="2" spans="1:10" x14ac:dyDescent="0.25">
      <c r="B2" t="s">
        <v>59</v>
      </c>
      <c r="E2" t="s">
        <v>61</v>
      </c>
      <c r="H2" t="s">
        <v>60</v>
      </c>
    </row>
    <row r="3" spans="1:10" x14ac:dyDescent="0.25">
      <c r="B3">
        <v>2019</v>
      </c>
      <c r="C3">
        <v>2020</v>
      </c>
      <c r="D3" t="s">
        <v>79</v>
      </c>
      <c r="E3">
        <v>2019</v>
      </c>
      <c r="F3">
        <v>2020</v>
      </c>
      <c r="G3" t="s">
        <v>79</v>
      </c>
      <c r="H3">
        <v>2019</v>
      </c>
      <c r="I3">
        <v>2020</v>
      </c>
      <c r="J3" t="s">
        <v>79</v>
      </c>
    </row>
    <row r="4" spans="1:10" x14ac:dyDescent="0.25">
      <c r="A4" s="17" t="s">
        <v>66</v>
      </c>
      <c r="B4" s="18">
        <v>414118</v>
      </c>
      <c r="C4" s="18">
        <v>407562</v>
      </c>
      <c r="D4" s="19">
        <v>0.98416876349253102</v>
      </c>
      <c r="E4" s="18">
        <v>88338</v>
      </c>
      <c r="F4" s="18">
        <v>92093</v>
      </c>
      <c r="G4" s="19">
        <v>1.0425071882994901</v>
      </c>
      <c r="H4" s="18">
        <v>35455</v>
      </c>
      <c r="I4" s="18">
        <v>37992</v>
      </c>
      <c r="J4" s="20">
        <v>1.0715554928783</v>
      </c>
    </row>
    <row r="5" spans="1:10" x14ac:dyDescent="0.25">
      <c r="A5" s="17" t="s">
        <v>67</v>
      </c>
      <c r="B5" s="18">
        <v>457988</v>
      </c>
      <c r="C5" s="18">
        <v>473849</v>
      </c>
      <c r="D5" s="19">
        <v>1.0346319117531499</v>
      </c>
      <c r="E5" s="18">
        <v>90596</v>
      </c>
      <c r="F5" s="18">
        <v>97677</v>
      </c>
      <c r="G5" s="19">
        <v>1.07816018367257</v>
      </c>
      <c r="H5" s="18">
        <v>38061</v>
      </c>
      <c r="I5" s="18">
        <v>45528</v>
      </c>
      <c r="J5" s="20">
        <v>1.1961850713328599</v>
      </c>
    </row>
    <row r="6" spans="1:10" x14ac:dyDescent="0.25">
      <c r="A6" s="17" t="s">
        <v>68</v>
      </c>
      <c r="B6" s="18">
        <v>679104</v>
      </c>
      <c r="C6" s="18">
        <v>242941</v>
      </c>
      <c r="D6" s="19">
        <v>0.357737548298935</v>
      </c>
      <c r="E6" s="18">
        <v>125008</v>
      </c>
      <c r="F6" s="18">
        <v>51598</v>
      </c>
      <c r="G6" s="19">
        <v>0.41275758351465502</v>
      </c>
      <c r="H6" s="18">
        <v>55197</v>
      </c>
      <c r="I6" s="18">
        <v>24040</v>
      </c>
      <c r="J6" s="20">
        <v>0.435530916535319</v>
      </c>
    </row>
    <row r="7" spans="1:10" x14ac:dyDescent="0.25">
      <c r="A7" s="17" t="s">
        <v>69</v>
      </c>
      <c r="B7" s="18">
        <v>1327120</v>
      </c>
      <c r="C7" s="18">
        <v>4282</v>
      </c>
      <c r="D7" s="19">
        <v>3.2265356561577002E-3</v>
      </c>
      <c r="E7" s="18">
        <v>278014</v>
      </c>
      <c r="F7" s="18">
        <v>1563</v>
      </c>
      <c r="G7" s="19">
        <v>5.6220190350126297E-3</v>
      </c>
      <c r="H7" s="18">
        <v>86864</v>
      </c>
      <c r="I7" s="18">
        <v>936</v>
      </c>
      <c r="J7" s="20">
        <v>1.07754650948609E-2</v>
      </c>
    </row>
    <row r="8" spans="1:10" x14ac:dyDescent="0.25">
      <c r="A8" s="17" t="s">
        <v>70</v>
      </c>
      <c r="B8" s="18">
        <v>1645278</v>
      </c>
      <c r="C8" s="18">
        <v>11050</v>
      </c>
      <c r="D8" s="19">
        <v>6.7161902122316102E-3</v>
      </c>
      <c r="E8" s="18">
        <v>465755</v>
      </c>
      <c r="F8" s="18">
        <v>3947</v>
      </c>
      <c r="G8" s="19">
        <v>8.4744125130164997E-3</v>
      </c>
      <c r="H8" s="18">
        <v>170462</v>
      </c>
      <c r="I8" s="18">
        <v>2231</v>
      </c>
      <c r="J8" s="20">
        <v>1.3087960953174301E-2</v>
      </c>
    </row>
    <row r="9" spans="1:10" x14ac:dyDescent="0.25">
      <c r="A9" s="17" t="s">
        <v>71</v>
      </c>
      <c r="B9" s="18">
        <v>1955753</v>
      </c>
      <c r="C9" s="18">
        <v>72710</v>
      </c>
      <c r="D9" s="19">
        <v>3.7177496340284298E-2</v>
      </c>
      <c r="E9" s="18">
        <v>598476</v>
      </c>
      <c r="F9" s="18">
        <v>28622</v>
      </c>
      <c r="G9" s="19">
        <v>4.78248083465335E-2</v>
      </c>
      <c r="H9" s="18">
        <v>272527</v>
      </c>
      <c r="I9" s="18">
        <v>13967</v>
      </c>
      <c r="J9" s="20">
        <v>5.1249967893089499E-2</v>
      </c>
    </row>
    <row r="10" spans="1:10" x14ac:dyDescent="0.25">
      <c r="A10" s="17" t="s">
        <v>72</v>
      </c>
      <c r="B10" s="18">
        <v>2151161</v>
      </c>
      <c r="C10" s="18">
        <v>625990</v>
      </c>
      <c r="D10" s="19">
        <v>0.29100099899542597</v>
      </c>
      <c r="E10" s="18">
        <v>676561</v>
      </c>
      <c r="F10" s="18">
        <v>240123</v>
      </c>
      <c r="G10" s="19">
        <v>0.35491699935408599</v>
      </c>
      <c r="H10" s="18">
        <v>327206</v>
      </c>
      <c r="I10" s="18">
        <v>119996</v>
      </c>
      <c r="J10" s="20">
        <v>0.36672921645691098</v>
      </c>
    </row>
    <row r="11" spans="1:10" x14ac:dyDescent="0.25">
      <c r="A11" s="17" t="s">
        <v>73</v>
      </c>
      <c r="B11" s="18">
        <v>2088944</v>
      </c>
      <c r="C11" s="18">
        <v>557602</v>
      </c>
      <c r="D11" s="19">
        <v>0.26693008524881501</v>
      </c>
      <c r="E11" s="18">
        <v>673070</v>
      </c>
      <c r="F11" s="18">
        <v>268507</v>
      </c>
      <c r="G11" s="19">
        <v>0.39892878898182998</v>
      </c>
      <c r="H11" s="18">
        <v>334833</v>
      </c>
      <c r="I11" s="18">
        <v>152698</v>
      </c>
      <c r="J11" s="20">
        <v>0.45604226584595903</v>
      </c>
    </row>
    <row r="12" spans="1:10" x14ac:dyDescent="0.25">
      <c r="A12" s="17" t="s">
        <v>74</v>
      </c>
      <c r="B12" s="18">
        <v>1841889</v>
      </c>
      <c r="C12" s="18">
        <v>237084</v>
      </c>
      <c r="D12" s="19">
        <v>0.12871785433324201</v>
      </c>
      <c r="E12" s="18">
        <v>553561</v>
      </c>
      <c r="F12" s="18">
        <v>125123</v>
      </c>
      <c r="G12" s="19">
        <v>0.22603290332953399</v>
      </c>
      <c r="H12" s="18">
        <v>227606</v>
      </c>
      <c r="I12" s="18">
        <v>74035</v>
      </c>
      <c r="J12" s="20">
        <v>0.32527701378698298</v>
      </c>
    </row>
    <row r="13" spans="1:10" x14ac:dyDescent="0.25">
      <c r="A13" s="17" t="s">
        <v>75</v>
      </c>
      <c r="B13" s="18">
        <v>1344242</v>
      </c>
      <c r="C13" s="18">
        <v>193729</v>
      </c>
      <c r="D13" s="19">
        <v>0.144117651434786</v>
      </c>
      <c r="E13" s="18">
        <v>317215</v>
      </c>
      <c r="F13" s="18">
        <v>71122</v>
      </c>
      <c r="G13" s="19">
        <v>0.22420755638920001</v>
      </c>
      <c r="H13" s="18">
        <v>106305</v>
      </c>
      <c r="I13" s="18">
        <v>31675</v>
      </c>
      <c r="J13" s="20">
        <v>0.297963407177461</v>
      </c>
    </row>
    <row r="14" spans="1:10" x14ac:dyDescent="0.25">
      <c r="A14" s="17" t="s">
        <v>76</v>
      </c>
      <c r="B14" s="18">
        <v>456046</v>
      </c>
      <c r="C14" s="18">
        <v>94420</v>
      </c>
      <c r="D14" s="19">
        <v>0.207040517842498</v>
      </c>
      <c r="E14" s="18">
        <v>96300</v>
      </c>
      <c r="F14" s="18">
        <v>32325</v>
      </c>
      <c r="G14" s="19">
        <v>0.33566978193146402</v>
      </c>
      <c r="H14" s="18">
        <v>40167</v>
      </c>
      <c r="I14" s="18">
        <v>14580</v>
      </c>
      <c r="J14" s="20">
        <v>0.36298453954739002</v>
      </c>
    </row>
    <row r="15" spans="1:10" x14ac:dyDescent="0.25">
      <c r="A15" s="17" t="s">
        <v>77</v>
      </c>
      <c r="B15" s="18">
        <v>479092</v>
      </c>
      <c r="C15" s="18">
        <v>122405</v>
      </c>
      <c r="D15" s="19">
        <v>0.25549372563098499</v>
      </c>
      <c r="E15" s="18">
        <v>99223</v>
      </c>
      <c r="F15" s="18">
        <v>41530</v>
      </c>
      <c r="G15" s="19">
        <v>0.41855215020710901</v>
      </c>
      <c r="H15" s="18">
        <v>42720</v>
      </c>
      <c r="I15" s="18">
        <v>20282</v>
      </c>
      <c r="J15" s="20">
        <v>0.47476591760299602</v>
      </c>
    </row>
    <row r="16" spans="1:10" x14ac:dyDescent="0.25">
      <c r="A16" s="89" t="s">
        <v>78</v>
      </c>
    </row>
    <row r="18" spans="7:14" x14ac:dyDescent="0.25">
      <c r="G18" s="89" t="s">
        <v>78</v>
      </c>
      <c r="N18" s="89" t="s">
        <v>78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F19"/>
  <sheetViews>
    <sheetView zoomScale="85" zoomScaleNormal="85" workbookViewId="0"/>
  </sheetViews>
  <sheetFormatPr baseColWidth="10" defaultColWidth="11.42578125" defaultRowHeight="15" x14ac:dyDescent="0.25"/>
  <cols>
    <col min="2" max="2" width="18" customWidth="1"/>
    <col min="3" max="3" width="20.42578125" customWidth="1"/>
    <col min="4" max="4" width="23.28515625" customWidth="1"/>
    <col min="5" max="5" width="20" customWidth="1"/>
    <col min="6" max="6" width="12.85546875" customWidth="1"/>
    <col min="7" max="7" width="14" customWidth="1"/>
    <col min="8" max="9" width="12.85546875" customWidth="1"/>
  </cols>
  <sheetData>
    <row r="1" spans="1:32" x14ac:dyDescent="0.25">
      <c r="B1" t="s">
        <v>64</v>
      </c>
      <c r="T1" t="s">
        <v>66</v>
      </c>
      <c r="U1" t="s">
        <v>67</v>
      </c>
      <c r="V1" t="s">
        <v>68</v>
      </c>
      <c r="W1" t="s">
        <v>69</v>
      </c>
      <c r="X1" t="s">
        <v>70</v>
      </c>
      <c r="Y1" t="s">
        <v>71</v>
      </c>
      <c r="Z1" t="s">
        <v>72</v>
      </c>
      <c r="AA1" t="s">
        <v>73</v>
      </c>
      <c r="AB1" t="s">
        <v>74</v>
      </c>
      <c r="AC1" t="s">
        <v>75</v>
      </c>
      <c r="AD1" t="s">
        <v>76</v>
      </c>
      <c r="AE1" t="s">
        <v>77</v>
      </c>
    </row>
    <row r="2" spans="1:32" x14ac:dyDescent="0.25">
      <c r="B2">
        <v>2019</v>
      </c>
      <c r="D2">
        <v>2020</v>
      </c>
      <c r="F2" t="s">
        <v>79</v>
      </c>
      <c r="H2" t="s">
        <v>80</v>
      </c>
      <c r="Q2" t="s">
        <v>64</v>
      </c>
      <c r="R2">
        <v>2019</v>
      </c>
      <c r="S2" t="s">
        <v>81</v>
      </c>
      <c r="T2">
        <v>366669</v>
      </c>
      <c r="U2">
        <v>356767</v>
      </c>
      <c r="V2">
        <v>468703</v>
      </c>
      <c r="W2">
        <v>515147</v>
      </c>
      <c r="X2">
        <v>527984</v>
      </c>
      <c r="Y2">
        <v>671186</v>
      </c>
      <c r="Z2">
        <v>746211</v>
      </c>
      <c r="AA2">
        <v>751362</v>
      </c>
      <c r="AB2">
        <v>606813</v>
      </c>
      <c r="AC2">
        <v>463933</v>
      </c>
      <c r="AD2">
        <v>393324</v>
      </c>
      <c r="AE2">
        <v>405294</v>
      </c>
      <c r="AF2">
        <v>6273393</v>
      </c>
    </row>
    <row r="3" spans="1:32" x14ac:dyDescent="0.25">
      <c r="B3" t="s">
        <v>82</v>
      </c>
      <c r="C3" t="s">
        <v>83</v>
      </c>
      <c r="D3" t="s">
        <v>84</v>
      </c>
      <c r="E3" t="s">
        <v>85</v>
      </c>
      <c r="F3" t="s">
        <v>81</v>
      </c>
      <c r="G3" t="s">
        <v>86</v>
      </c>
      <c r="R3">
        <v>2019</v>
      </c>
      <c r="S3" t="s">
        <v>86</v>
      </c>
      <c r="T3">
        <v>171242</v>
      </c>
      <c r="U3">
        <v>229878</v>
      </c>
      <c r="V3">
        <v>390606</v>
      </c>
      <c r="W3">
        <v>1176851</v>
      </c>
      <c r="X3">
        <v>1753511</v>
      </c>
      <c r="Y3">
        <v>2155570</v>
      </c>
      <c r="Z3">
        <v>2408717</v>
      </c>
      <c r="AA3">
        <v>2345485</v>
      </c>
      <c r="AB3">
        <v>2016243</v>
      </c>
      <c r="AC3">
        <v>1303829</v>
      </c>
      <c r="AD3">
        <v>199189</v>
      </c>
      <c r="AE3">
        <v>215741</v>
      </c>
      <c r="AF3">
        <v>14366862</v>
      </c>
    </row>
    <row r="4" spans="1:32" x14ac:dyDescent="0.25">
      <c r="A4" t="s">
        <v>66</v>
      </c>
      <c r="B4">
        <v>366669</v>
      </c>
      <c r="C4">
        <v>171242</v>
      </c>
      <c r="D4">
        <v>386534</v>
      </c>
      <c r="E4">
        <v>152713</v>
      </c>
      <c r="F4">
        <v>5.4176927965003903E-2</v>
      </c>
      <c r="G4">
        <v>-0.10820359491246299</v>
      </c>
      <c r="H4">
        <v>0.31834634354010199</v>
      </c>
      <c r="I4">
        <v>0.283196753992141</v>
      </c>
      <c r="R4">
        <v>2020</v>
      </c>
      <c r="S4" t="s">
        <v>81</v>
      </c>
      <c r="T4">
        <v>386534</v>
      </c>
      <c r="U4">
        <v>356767</v>
      </c>
      <c r="V4">
        <v>196975</v>
      </c>
      <c r="W4">
        <v>6435</v>
      </c>
      <c r="X4">
        <v>15921</v>
      </c>
      <c r="Y4">
        <v>78853</v>
      </c>
      <c r="Z4">
        <v>363255</v>
      </c>
      <c r="AA4">
        <v>516090</v>
      </c>
      <c r="AB4">
        <v>307363</v>
      </c>
      <c r="AC4">
        <v>205996</v>
      </c>
      <c r="AD4">
        <v>121787</v>
      </c>
      <c r="AE4">
        <v>154232</v>
      </c>
      <c r="AF4">
        <v>2710208</v>
      </c>
    </row>
    <row r="5" spans="1:32" x14ac:dyDescent="0.25">
      <c r="A5" t="s">
        <v>67</v>
      </c>
      <c r="B5">
        <v>356767</v>
      </c>
      <c r="C5">
        <v>229878</v>
      </c>
      <c r="D5">
        <v>356767</v>
      </c>
      <c r="E5">
        <v>221373</v>
      </c>
      <c r="F5">
        <v>0</v>
      </c>
      <c r="G5">
        <v>-3.6997885835095098E-2</v>
      </c>
      <c r="H5">
        <v>0.39185197180577702</v>
      </c>
      <c r="I5">
        <v>0.38290552461341498</v>
      </c>
      <c r="R5">
        <v>2020</v>
      </c>
      <c r="S5" t="s">
        <v>86</v>
      </c>
      <c r="T5">
        <v>152713</v>
      </c>
      <c r="U5">
        <v>221373</v>
      </c>
      <c r="V5">
        <v>122188</v>
      </c>
      <c r="W5">
        <v>388</v>
      </c>
      <c r="X5">
        <v>1464</v>
      </c>
      <c r="Y5">
        <v>31145</v>
      </c>
      <c r="Z5">
        <v>570338</v>
      </c>
      <c r="AA5">
        <v>506674</v>
      </c>
      <c r="AB5">
        <v>140508</v>
      </c>
      <c r="AC5">
        <v>94876</v>
      </c>
      <c r="AD5">
        <v>19679</v>
      </c>
      <c r="AE5">
        <v>28751</v>
      </c>
      <c r="AF5">
        <v>1890097</v>
      </c>
    </row>
    <row r="6" spans="1:32" x14ac:dyDescent="0.25">
      <c r="A6" t="s">
        <v>68</v>
      </c>
      <c r="B6">
        <v>468703</v>
      </c>
      <c r="C6">
        <v>390606</v>
      </c>
      <c r="D6">
        <v>196975</v>
      </c>
      <c r="E6">
        <v>122188</v>
      </c>
      <c r="F6">
        <v>-0.57974452905144602</v>
      </c>
      <c r="G6">
        <v>-0.68718350460566402</v>
      </c>
      <c r="H6">
        <v>0.45455825552856999</v>
      </c>
      <c r="I6">
        <v>0.38283886290077501</v>
      </c>
      <c r="R6" t="s">
        <v>79</v>
      </c>
      <c r="S6" t="s">
        <v>81</v>
      </c>
      <c r="T6">
        <v>5.4176927965003903E-2</v>
      </c>
      <c r="U6">
        <v>0</v>
      </c>
      <c r="V6">
        <v>-0.57974452905144602</v>
      </c>
      <c r="W6">
        <v>-0.98750841992673899</v>
      </c>
      <c r="X6">
        <v>-0.96984567714173198</v>
      </c>
      <c r="Y6">
        <v>-0.88251691781413799</v>
      </c>
      <c r="Z6">
        <v>-0.51320068988530099</v>
      </c>
      <c r="AA6">
        <v>-0.313127360712945</v>
      </c>
      <c r="AB6">
        <v>-0.49347986941611299</v>
      </c>
      <c r="AC6">
        <v>-0.55597898834530002</v>
      </c>
      <c r="AD6">
        <v>-0.69036468661968298</v>
      </c>
      <c r="AE6">
        <v>-0.61945649331102903</v>
      </c>
      <c r="AF6">
        <v>-0.567983705149669</v>
      </c>
    </row>
    <row r="7" spans="1:32" x14ac:dyDescent="0.25">
      <c r="A7" t="s">
        <v>69</v>
      </c>
      <c r="B7">
        <v>515147</v>
      </c>
      <c r="C7">
        <v>1176851</v>
      </c>
      <c r="D7">
        <v>6435</v>
      </c>
      <c r="E7">
        <v>388</v>
      </c>
      <c r="F7">
        <v>-0.98750841992673899</v>
      </c>
      <c r="G7">
        <v>-0.99967030660635903</v>
      </c>
      <c r="H7">
        <v>0.69553923822605002</v>
      </c>
      <c r="I7">
        <v>5.6866481020079102E-2</v>
      </c>
      <c r="S7" t="s">
        <v>86</v>
      </c>
      <c r="T7">
        <v>-0.10820359491246299</v>
      </c>
      <c r="U7">
        <v>-3.6997885835095098E-2</v>
      </c>
      <c r="V7">
        <v>-0.68718350460566402</v>
      </c>
      <c r="W7">
        <v>-0.99967030660635903</v>
      </c>
      <c r="X7">
        <v>-0.99916510361212496</v>
      </c>
      <c r="Y7">
        <v>-0.98555138548040699</v>
      </c>
      <c r="Z7">
        <v>-0.76321917435713704</v>
      </c>
      <c r="AA7">
        <v>-0.78397900647414098</v>
      </c>
      <c r="AB7">
        <v>-0.93031197132488497</v>
      </c>
      <c r="AC7">
        <v>-0.92723278896235595</v>
      </c>
      <c r="AD7">
        <v>-0.90120438377621304</v>
      </c>
      <c r="AE7">
        <v>-0.86673372238007595</v>
      </c>
      <c r="AF7">
        <v>-0.86844051261855204</v>
      </c>
    </row>
    <row r="8" spans="1:32" x14ac:dyDescent="0.25">
      <c r="A8" t="s">
        <v>70</v>
      </c>
      <c r="B8">
        <v>527984</v>
      </c>
      <c r="C8">
        <v>1753511</v>
      </c>
      <c r="D8">
        <v>15921</v>
      </c>
      <c r="E8">
        <v>1464</v>
      </c>
      <c r="F8">
        <v>-0.96984567714173198</v>
      </c>
      <c r="G8">
        <v>-0.99916510361212496</v>
      </c>
      <c r="H8">
        <v>0.76857981279818699</v>
      </c>
      <c r="I8">
        <v>8.42105263157895E-2</v>
      </c>
      <c r="R8" t="s">
        <v>80</v>
      </c>
      <c r="T8">
        <v>0.31834634354010199</v>
      </c>
      <c r="U8">
        <v>0.39185197180577702</v>
      </c>
      <c r="V8">
        <v>0.45455825552856999</v>
      </c>
      <c r="W8">
        <v>0.69553923822605002</v>
      </c>
      <c r="X8">
        <v>0.76857981279818699</v>
      </c>
      <c r="Y8">
        <v>0.76255962665330901</v>
      </c>
      <c r="Z8">
        <v>0.76347764513168004</v>
      </c>
      <c r="AA8">
        <v>0.75737839163510501</v>
      </c>
      <c r="AB8">
        <v>0.76866182041100195</v>
      </c>
      <c r="AC8">
        <v>0.73755912843471005</v>
      </c>
      <c r="AD8">
        <v>0.33617659021827401</v>
      </c>
      <c r="AE8">
        <v>0.34738943859846899</v>
      </c>
      <c r="AF8">
        <v>0.69606029576669504</v>
      </c>
    </row>
    <row r="9" spans="1:32" x14ac:dyDescent="0.25">
      <c r="A9" t="s">
        <v>71</v>
      </c>
      <c r="B9">
        <v>671186</v>
      </c>
      <c r="C9">
        <v>2155570</v>
      </c>
      <c r="D9">
        <v>78853</v>
      </c>
      <c r="E9">
        <v>31145</v>
      </c>
      <c r="F9">
        <v>-0.88251691781413799</v>
      </c>
      <c r="G9">
        <v>-0.98555138548040699</v>
      </c>
      <c r="H9">
        <v>0.76255962665330901</v>
      </c>
      <c r="I9">
        <v>0.28314151166384799</v>
      </c>
      <c r="T9">
        <v>0.283196753992141</v>
      </c>
      <c r="U9">
        <v>0.38290552461341498</v>
      </c>
      <c r="V9">
        <v>0.38283886290077501</v>
      </c>
      <c r="W9">
        <v>5.6866481020079102E-2</v>
      </c>
      <c r="X9">
        <v>8.42105263157895E-2</v>
      </c>
      <c r="Y9">
        <v>0.28314151166384799</v>
      </c>
      <c r="Z9">
        <v>0.61090646566544504</v>
      </c>
      <c r="AA9">
        <v>0.49539678752869698</v>
      </c>
      <c r="AB9">
        <v>0.31372426435290501</v>
      </c>
      <c r="AC9">
        <v>0.315336754500253</v>
      </c>
      <c r="AD9">
        <v>0.139107630101933</v>
      </c>
      <c r="AE9">
        <v>0.157123885825459</v>
      </c>
      <c r="AF9">
        <v>0.41086341014345801</v>
      </c>
    </row>
    <row r="10" spans="1:32" x14ac:dyDescent="0.25">
      <c r="A10" t="s">
        <v>72</v>
      </c>
      <c r="B10">
        <v>746211</v>
      </c>
      <c r="C10">
        <v>2408717</v>
      </c>
      <c r="D10">
        <v>363255</v>
      </c>
      <c r="E10">
        <v>570338</v>
      </c>
      <c r="F10">
        <v>-0.51320068988530099</v>
      </c>
      <c r="G10">
        <v>-0.76321917435713704</v>
      </c>
      <c r="H10">
        <v>0.76347764513168004</v>
      </c>
      <c r="I10">
        <v>0.61090646566544504</v>
      </c>
    </row>
    <row r="11" spans="1:32" x14ac:dyDescent="0.25">
      <c r="A11" t="s">
        <v>73</v>
      </c>
      <c r="B11">
        <v>751362</v>
      </c>
      <c r="C11">
        <v>2345485</v>
      </c>
      <c r="D11">
        <v>516090</v>
      </c>
      <c r="E11">
        <v>506674</v>
      </c>
      <c r="F11">
        <v>-0.313127360712945</v>
      </c>
      <c r="G11">
        <v>-0.78397900647414098</v>
      </c>
      <c r="H11">
        <v>0.75737839163510501</v>
      </c>
      <c r="I11">
        <v>0.49539678752869698</v>
      </c>
    </row>
    <row r="12" spans="1:32" x14ac:dyDescent="0.25">
      <c r="A12" t="s">
        <v>87</v>
      </c>
      <c r="B12">
        <v>606813</v>
      </c>
      <c r="C12">
        <v>2016243</v>
      </c>
      <c r="D12">
        <v>307363</v>
      </c>
      <c r="E12">
        <v>140508</v>
      </c>
      <c r="F12">
        <v>-0.49347986941611299</v>
      </c>
      <c r="G12">
        <v>-0.93031197132488497</v>
      </c>
      <c r="H12">
        <v>0.76866182041100195</v>
      </c>
      <c r="I12">
        <v>0.31372426435290501</v>
      </c>
    </row>
    <row r="13" spans="1:32" x14ac:dyDescent="0.25">
      <c r="A13" t="s">
        <v>75</v>
      </c>
      <c r="B13">
        <v>463933</v>
      </c>
      <c r="C13">
        <v>1303829</v>
      </c>
      <c r="D13">
        <v>205996</v>
      </c>
      <c r="E13">
        <v>94876</v>
      </c>
      <c r="F13">
        <v>-0.55597898834530002</v>
      </c>
      <c r="G13">
        <v>-0.92723278896235595</v>
      </c>
      <c r="H13">
        <v>0.73755912843471005</v>
      </c>
      <c r="I13">
        <v>0.315336754500253</v>
      </c>
    </row>
    <row r="14" spans="1:32" x14ac:dyDescent="0.25">
      <c r="A14" t="s">
        <v>76</v>
      </c>
      <c r="B14">
        <v>393324</v>
      </c>
      <c r="C14">
        <v>199189</v>
      </c>
      <c r="D14">
        <v>121787</v>
      </c>
      <c r="E14">
        <v>19679</v>
      </c>
      <c r="F14">
        <v>-0.69036468661968298</v>
      </c>
      <c r="G14">
        <v>-0.90120438377621304</v>
      </c>
      <c r="H14">
        <v>0.33617659021827401</v>
      </c>
      <c r="I14">
        <v>0.139107630101933</v>
      </c>
    </row>
    <row r="15" spans="1:32" x14ac:dyDescent="0.25">
      <c r="A15" t="s">
        <v>77</v>
      </c>
      <c r="B15">
        <v>405294</v>
      </c>
      <c r="C15">
        <v>215741</v>
      </c>
      <c r="D15">
        <v>154232</v>
      </c>
      <c r="E15">
        <v>28751</v>
      </c>
      <c r="F15">
        <v>-0.61945649331102903</v>
      </c>
      <c r="G15">
        <v>-0.86673372238007595</v>
      </c>
      <c r="H15">
        <v>0.34738943859846899</v>
      </c>
      <c r="I15">
        <v>0.157123885825459</v>
      </c>
    </row>
    <row r="16" spans="1:32" x14ac:dyDescent="0.25">
      <c r="B16">
        <v>6273393</v>
      </c>
      <c r="C16">
        <v>14366862</v>
      </c>
      <c r="D16">
        <v>2710208</v>
      </c>
      <c r="E16">
        <v>1890097</v>
      </c>
      <c r="F16">
        <v>-0.567983705149669</v>
      </c>
      <c r="G16">
        <v>-0.86844051261855204</v>
      </c>
      <c r="H16">
        <v>0.69606029576669504</v>
      </c>
      <c r="I16">
        <v>0.41086341014345801</v>
      </c>
    </row>
    <row r="19" spans="1:6" x14ac:dyDescent="0.25">
      <c r="A19" s="21" t="s">
        <v>78</v>
      </c>
      <c r="F19" s="21" t="s">
        <v>78</v>
      </c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J57"/>
  <sheetViews>
    <sheetView zoomScale="115" zoomScaleNormal="115" workbookViewId="0"/>
  </sheetViews>
  <sheetFormatPr baseColWidth="10" defaultColWidth="11.42578125" defaultRowHeight="15" x14ac:dyDescent="0.25"/>
  <sheetData>
    <row r="1" spans="1:10" x14ac:dyDescent="0.25">
      <c r="A1" t="s">
        <v>88</v>
      </c>
      <c r="C1">
        <v>2019</v>
      </c>
      <c r="E1">
        <v>2020</v>
      </c>
      <c r="G1" t="s">
        <v>79</v>
      </c>
      <c r="I1" t="s">
        <v>80</v>
      </c>
    </row>
    <row r="2" spans="1:10" x14ac:dyDescent="0.25">
      <c r="C2" t="s">
        <v>82</v>
      </c>
      <c r="D2" t="s">
        <v>83</v>
      </c>
      <c r="E2" t="s">
        <v>84</v>
      </c>
      <c r="F2" t="s">
        <v>85</v>
      </c>
      <c r="G2" t="s">
        <v>81</v>
      </c>
      <c r="H2" t="s">
        <v>86</v>
      </c>
    </row>
    <row r="3" spans="1:10" x14ac:dyDescent="0.25">
      <c r="B3" t="s">
        <v>66</v>
      </c>
      <c r="C3">
        <v>248907</v>
      </c>
      <c r="D3">
        <v>165211</v>
      </c>
      <c r="E3">
        <v>262362</v>
      </c>
      <c r="F3">
        <v>145200</v>
      </c>
      <c r="G3" s="22">
        <f t="shared" ref="G3:G14" si="0">(E3-C3)/C3</f>
        <v>5.4056334293531322E-2</v>
      </c>
      <c r="H3" s="22">
        <f t="shared" ref="H3:H14" si="1">(F3-D3)/D3</f>
        <v>-0.12112389610861263</v>
      </c>
      <c r="I3" s="22">
        <f t="shared" ref="I3:I15" si="2">D3/(D3+C3)</f>
        <v>0.3989466770340821</v>
      </c>
      <c r="J3" s="22">
        <f t="shared" ref="J3:J15" si="3">F3/(F3+E3)</f>
        <v>0.35626481369705715</v>
      </c>
    </row>
    <row r="4" spans="1:10" x14ac:dyDescent="0.25">
      <c r="B4" t="s">
        <v>67</v>
      </c>
      <c r="C4">
        <v>235724</v>
      </c>
      <c r="D4">
        <v>222264</v>
      </c>
      <c r="E4">
        <v>235724</v>
      </c>
      <c r="F4">
        <v>215056</v>
      </c>
      <c r="G4" s="22">
        <f t="shared" si="0"/>
        <v>0</v>
      </c>
      <c r="H4" s="22">
        <f t="shared" si="1"/>
        <v>-3.2429903178202497E-2</v>
      </c>
      <c r="I4" s="22">
        <f t="shared" si="2"/>
        <v>0.48530529184170762</v>
      </c>
      <c r="J4" s="22">
        <f t="shared" si="3"/>
        <v>0.47707529171658014</v>
      </c>
    </row>
    <row r="5" spans="1:10" x14ac:dyDescent="0.25">
      <c r="B5" t="s">
        <v>68</v>
      </c>
      <c r="C5">
        <v>302718</v>
      </c>
      <c r="D5">
        <v>376386</v>
      </c>
      <c r="E5">
        <v>126336</v>
      </c>
      <c r="F5">
        <v>116605</v>
      </c>
      <c r="G5" s="22">
        <f t="shared" si="0"/>
        <v>-0.58266109051988979</v>
      </c>
      <c r="H5" s="22">
        <f t="shared" si="1"/>
        <v>-0.69019836019405612</v>
      </c>
      <c r="I5" s="22">
        <f t="shared" si="2"/>
        <v>0.55423911506926771</v>
      </c>
      <c r="J5" s="22">
        <f t="shared" si="3"/>
        <v>0.47997250361198812</v>
      </c>
    </row>
    <row r="6" spans="1:10" x14ac:dyDescent="0.25">
      <c r="B6" t="s">
        <v>69</v>
      </c>
      <c r="C6">
        <v>310963</v>
      </c>
      <c r="D6">
        <v>1016157</v>
      </c>
      <c r="E6">
        <v>3936</v>
      </c>
      <c r="F6">
        <v>346</v>
      </c>
      <c r="G6" s="22">
        <f t="shared" si="0"/>
        <v>-0.98734254557616175</v>
      </c>
      <c r="H6" s="22">
        <f t="shared" si="1"/>
        <v>-0.99965950143530968</v>
      </c>
      <c r="I6" s="22">
        <f t="shared" si="2"/>
        <v>0.76568584604255829</v>
      </c>
      <c r="J6" s="22">
        <f t="shared" si="3"/>
        <v>8.0803362914525917E-2</v>
      </c>
    </row>
    <row r="7" spans="1:10" x14ac:dyDescent="0.25">
      <c r="A7" t="s">
        <v>59</v>
      </c>
      <c r="B7" t="s">
        <v>70</v>
      </c>
      <c r="C7">
        <v>314395</v>
      </c>
      <c r="D7">
        <v>1330883</v>
      </c>
      <c r="E7">
        <v>9780</v>
      </c>
      <c r="F7">
        <v>1270</v>
      </c>
      <c r="G7" s="22">
        <f t="shared" si="0"/>
        <v>-0.9688926350609901</v>
      </c>
      <c r="H7" s="22">
        <f t="shared" si="1"/>
        <v>-0.99904574632030008</v>
      </c>
      <c r="I7" s="22">
        <f t="shared" si="2"/>
        <v>0.80891071296157857</v>
      </c>
      <c r="J7" s="22">
        <f t="shared" si="3"/>
        <v>0.11493212669683257</v>
      </c>
    </row>
    <row r="8" spans="1:10" x14ac:dyDescent="0.25">
      <c r="B8" t="s">
        <v>71</v>
      </c>
      <c r="C8">
        <v>362542</v>
      </c>
      <c r="D8">
        <v>1593211</v>
      </c>
      <c r="E8">
        <v>43843</v>
      </c>
      <c r="F8">
        <v>28867</v>
      </c>
      <c r="G8" s="22">
        <f t="shared" si="0"/>
        <v>-0.87906780455781675</v>
      </c>
      <c r="H8" s="22">
        <f t="shared" si="1"/>
        <v>-0.98188124485708417</v>
      </c>
      <c r="I8" s="22">
        <f t="shared" si="2"/>
        <v>0.81462792080595048</v>
      </c>
      <c r="J8" s="22">
        <f t="shared" si="3"/>
        <v>0.39701554119103288</v>
      </c>
    </row>
    <row r="9" spans="1:10" x14ac:dyDescent="0.25">
      <c r="B9" t="s">
        <v>72</v>
      </c>
      <c r="C9">
        <v>388302</v>
      </c>
      <c r="D9">
        <v>1762859</v>
      </c>
      <c r="E9">
        <v>171389</v>
      </c>
      <c r="F9">
        <v>454601</v>
      </c>
      <c r="G9" s="22">
        <f t="shared" si="0"/>
        <v>-0.55861932207405574</v>
      </c>
      <c r="H9" s="22">
        <f t="shared" si="1"/>
        <v>-0.74212288106989843</v>
      </c>
      <c r="I9" s="22">
        <f t="shared" si="2"/>
        <v>0.81949189298244063</v>
      </c>
      <c r="J9" s="22">
        <f t="shared" si="3"/>
        <v>0.72621128133037272</v>
      </c>
    </row>
    <row r="10" spans="1:10" x14ac:dyDescent="0.25">
      <c r="B10" t="s">
        <v>73</v>
      </c>
      <c r="C10">
        <v>390681</v>
      </c>
      <c r="D10">
        <v>1698263</v>
      </c>
      <c r="E10">
        <v>239962</v>
      </c>
      <c r="F10">
        <v>317640</v>
      </c>
      <c r="G10" s="22">
        <f t="shared" si="0"/>
        <v>-0.38578533381454433</v>
      </c>
      <c r="H10" s="22">
        <f t="shared" si="1"/>
        <v>-0.81296183217793705</v>
      </c>
      <c r="I10" s="22">
        <f t="shared" si="2"/>
        <v>0.81297679593134142</v>
      </c>
      <c r="J10" s="22">
        <f t="shared" si="3"/>
        <v>0.56965362391096164</v>
      </c>
    </row>
    <row r="11" spans="1:10" x14ac:dyDescent="0.25">
      <c r="B11" t="s">
        <v>74</v>
      </c>
      <c r="C11">
        <v>335836</v>
      </c>
      <c r="D11" s="23">
        <v>1506053</v>
      </c>
      <c r="E11">
        <v>148727</v>
      </c>
      <c r="F11">
        <v>88357</v>
      </c>
      <c r="G11" s="22">
        <f t="shared" si="0"/>
        <v>-0.55714396312485859</v>
      </c>
      <c r="H11" s="22">
        <f t="shared" si="1"/>
        <v>-0.94133207795475993</v>
      </c>
      <c r="I11" s="22">
        <f t="shared" si="2"/>
        <v>0.81766762275033944</v>
      </c>
      <c r="J11" s="22">
        <f t="shared" si="3"/>
        <v>0.37268225607801453</v>
      </c>
    </row>
    <row r="12" spans="1:10" x14ac:dyDescent="0.25">
      <c r="B12" t="s">
        <v>75</v>
      </c>
      <c r="C12">
        <v>294759</v>
      </c>
      <c r="D12">
        <v>1049483</v>
      </c>
      <c r="E12">
        <v>124391</v>
      </c>
      <c r="F12">
        <v>69338</v>
      </c>
      <c r="G12" s="22">
        <f t="shared" si="0"/>
        <v>-0.57799083318914779</v>
      </c>
      <c r="H12" s="22">
        <f t="shared" si="1"/>
        <v>-0.9339312785438163</v>
      </c>
      <c r="I12" s="22">
        <f t="shared" si="2"/>
        <v>0.78072475045415934</v>
      </c>
      <c r="J12" s="22">
        <f t="shared" si="3"/>
        <v>0.35791234146668799</v>
      </c>
    </row>
    <row r="13" spans="1:10" x14ac:dyDescent="0.25">
      <c r="B13" t="s">
        <v>76</v>
      </c>
      <c r="C13">
        <v>265640</v>
      </c>
      <c r="D13">
        <v>190406</v>
      </c>
      <c r="E13">
        <v>75474</v>
      </c>
      <c r="F13">
        <v>18946</v>
      </c>
      <c r="G13" s="22">
        <f t="shared" si="0"/>
        <v>-0.71587863273603369</v>
      </c>
      <c r="H13" s="22">
        <f t="shared" si="1"/>
        <v>-0.90049683308299111</v>
      </c>
      <c r="I13" s="22">
        <f t="shared" si="2"/>
        <v>0.4175148998127382</v>
      </c>
      <c r="J13" s="22">
        <f t="shared" si="3"/>
        <v>0.20065664054225799</v>
      </c>
    </row>
    <row r="14" spans="1:10" x14ac:dyDescent="0.25">
      <c r="B14" t="s">
        <v>77</v>
      </c>
      <c r="C14">
        <v>272864</v>
      </c>
      <c r="D14">
        <v>206228</v>
      </c>
      <c r="E14">
        <v>94904</v>
      </c>
      <c r="F14">
        <v>27501</v>
      </c>
      <c r="G14" s="22">
        <f t="shared" si="0"/>
        <v>-0.65219303389234196</v>
      </c>
      <c r="H14" s="22">
        <f t="shared" si="1"/>
        <v>-0.86664759392517021</v>
      </c>
      <c r="I14" s="22">
        <f t="shared" si="2"/>
        <v>0.43045594583086338</v>
      </c>
      <c r="J14" s="22">
        <f t="shared" si="3"/>
        <v>0.22467219476328582</v>
      </c>
    </row>
    <row r="15" spans="1:10" x14ac:dyDescent="0.25">
      <c r="C15">
        <f>SUM(C3:C14)</f>
        <v>3723331</v>
      </c>
      <c r="D15">
        <f>SUM(D3:D14)</f>
        <v>11117404</v>
      </c>
      <c r="E15">
        <f>SUM(E3:E14)</f>
        <v>1536828</v>
      </c>
      <c r="F15">
        <f>SUM(F3:F14)</f>
        <v>1483727</v>
      </c>
      <c r="I15" s="24">
        <f t="shared" si="2"/>
        <v>0.74911411058818855</v>
      </c>
      <c r="J15" s="24">
        <f t="shared" si="3"/>
        <v>0.49121005907854681</v>
      </c>
    </row>
    <row r="19" spans="1:10" x14ac:dyDescent="0.25">
      <c r="A19" t="s">
        <v>88</v>
      </c>
      <c r="C19">
        <v>2019</v>
      </c>
      <c r="E19">
        <v>2020</v>
      </c>
      <c r="G19" t="s">
        <v>79</v>
      </c>
    </row>
    <row r="20" spans="1:10" x14ac:dyDescent="0.25">
      <c r="C20" t="s">
        <v>82</v>
      </c>
      <c r="D20" t="s">
        <v>83</v>
      </c>
      <c r="E20" t="s">
        <v>84</v>
      </c>
      <c r="F20" t="s">
        <v>85</v>
      </c>
      <c r="G20" t="s">
        <v>81</v>
      </c>
      <c r="H20" t="s">
        <v>86</v>
      </c>
    </row>
    <row r="21" spans="1:10" x14ac:dyDescent="0.25">
      <c r="B21" t="s">
        <v>66</v>
      </c>
      <c r="C21">
        <v>34307</v>
      </c>
      <c r="D21">
        <v>1148</v>
      </c>
      <c r="E21">
        <v>36972</v>
      </c>
      <c r="F21">
        <v>1037</v>
      </c>
      <c r="G21" s="22">
        <f t="shared" ref="G21:G32" si="4">(E21-C21)/C21</f>
        <v>7.7680939749905267E-2</v>
      </c>
      <c r="H21" s="22">
        <f t="shared" ref="H21:H32" si="5">(F21-D21)/D21</f>
        <v>-9.6689895470383272E-2</v>
      </c>
      <c r="I21" s="22">
        <f t="shared" ref="I21:I33" si="6">D21/(D21+C21)</f>
        <v>3.2379072063178679E-2</v>
      </c>
      <c r="J21" s="22">
        <f t="shared" ref="J21:J33" si="7">F21/(F21+E21)</f>
        <v>2.7283011918229894E-2</v>
      </c>
    </row>
    <row r="22" spans="1:10" x14ac:dyDescent="0.25">
      <c r="B22" t="s">
        <v>67</v>
      </c>
      <c r="C22">
        <v>36920</v>
      </c>
      <c r="D22">
        <v>1141</v>
      </c>
      <c r="E22">
        <v>36920</v>
      </c>
      <c r="F22">
        <v>1200</v>
      </c>
      <c r="G22" s="22">
        <f t="shared" si="4"/>
        <v>0</v>
      </c>
      <c r="H22" s="22">
        <f t="shared" si="5"/>
        <v>5.1709027169149865E-2</v>
      </c>
      <c r="I22" s="22">
        <f t="shared" si="6"/>
        <v>2.9978192900869657E-2</v>
      </c>
      <c r="J22" s="22">
        <f t="shared" si="7"/>
        <v>3.1479538300104928E-2</v>
      </c>
    </row>
    <row r="23" spans="1:10" x14ac:dyDescent="0.25">
      <c r="B23" t="s">
        <v>68</v>
      </c>
      <c r="C23">
        <v>53562</v>
      </c>
      <c r="D23">
        <v>1635</v>
      </c>
      <c r="E23">
        <v>23492</v>
      </c>
      <c r="F23">
        <v>617</v>
      </c>
      <c r="G23" s="22">
        <f t="shared" si="4"/>
        <v>-0.561405474030096</v>
      </c>
      <c r="H23" s="22">
        <f t="shared" si="5"/>
        <v>-0.62262996941896021</v>
      </c>
      <c r="I23" s="22">
        <f t="shared" si="6"/>
        <v>2.9621175063862165E-2</v>
      </c>
      <c r="J23" s="22">
        <f t="shared" si="7"/>
        <v>2.5592102534323282E-2</v>
      </c>
    </row>
    <row r="24" spans="1:10" x14ac:dyDescent="0.25">
      <c r="B24" t="s">
        <v>69</v>
      </c>
      <c r="C24">
        <v>70981</v>
      </c>
      <c r="D24">
        <v>15883</v>
      </c>
      <c r="E24">
        <v>936</v>
      </c>
      <c r="F24">
        <v>2</v>
      </c>
      <c r="G24" s="22">
        <f t="shared" si="4"/>
        <v>-0.98681337259266566</v>
      </c>
      <c r="H24" s="22">
        <f t="shared" si="5"/>
        <v>-0.99987407920418059</v>
      </c>
      <c r="I24" s="22">
        <f t="shared" si="6"/>
        <v>0.1828490513906797</v>
      </c>
      <c r="J24" s="22">
        <f t="shared" si="7"/>
        <v>2.1321961620469083E-3</v>
      </c>
    </row>
    <row r="25" spans="1:10" x14ac:dyDescent="0.25">
      <c r="B25" t="s">
        <v>70</v>
      </c>
      <c r="C25">
        <v>65935</v>
      </c>
      <c r="D25">
        <v>104527</v>
      </c>
      <c r="E25">
        <v>2231</v>
      </c>
      <c r="F25">
        <v>3</v>
      </c>
      <c r="G25" s="22">
        <f t="shared" si="4"/>
        <v>-0.96616364601501481</v>
      </c>
      <c r="H25" s="22">
        <f t="shared" si="5"/>
        <v>-0.99997129928152539</v>
      </c>
      <c r="I25" s="22">
        <f t="shared" si="6"/>
        <v>0.61319824946322343</v>
      </c>
      <c r="J25" s="22">
        <f t="shared" si="7"/>
        <v>1.3428827215756492E-3</v>
      </c>
    </row>
    <row r="26" spans="1:10" x14ac:dyDescent="0.25">
      <c r="B26" t="s">
        <v>71</v>
      </c>
      <c r="C26">
        <v>116213</v>
      </c>
      <c r="D26">
        <v>156314</v>
      </c>
      <c r="E26">
        <v>13507</v>
      </c>
      <c r="F26">
        <v>22</v>
      </c>
      <c r="G26" s="22">
        <f t="shared" si="4"/>
        <v>-0.88377376025057441</v>
      </c>
      <c r="H26" s="22">
        <f t="shared" si="5"/>
        <v>-0.99985925764806738</v>
      </c>
      <c r="I26" s="22">
        <f t="shared" si="6"/>
        <v>0.57357252675881654</v>
      </c>
      <c r="J26" s="22">
        <f t="shared" si="7"/>
        <v>1.6261364476310148E-3</v>
      </c>
    </row>
    <row r="27" spans="1:10" x14ac:dyDescent="0.25">
      <c r="B27" t="s">
        <v>72</v>
      </c>
      <c r="C27">
        <v>138610</v>
      </c>
      <c r="D27">
        <v>188596</v>
      </c>
      <c r="E27">
        <v>80922</v>
      </c>
      <c r="F27">
        <v>24071</v>
      </c>
      <c r="G27" s="22">
        <f t="shared" si="4"/>
        <v>-0.41618930813072652</v>
      </c>
      <c r="H27" s="22">
        <f t="shared" si="5"/>
        <v>-0.87236738849180262</v>
      </c>
      <c r="I27" s="22">
        <f t="shared" si="6"/>
        <v>0.57638307366001851</v>
      </c>
      <c r="J27" s="22">
        <f t="shared" si="7"/>
        <v>0.22926290324116846</v>
      </c>
    </row>
    <row r="28" spans="1:10" x14ac:dyDescent="0.25">
      <c r="B28" t="s">
        <v>73</v>
      </c>
      <c r="C28">
        <v>145438</v>
      </c>
      <c r="D28">
        <v>189395</v>
      </c>
      <c r="E28">
        <v>119539</v>
      </c>
      <c r="F28">
        <v>46661</v>
      </c>
      <c r="G28" s="22">
        <f t="shared" si="4"/>
        <v>-0.17807588113147871</v>
      </c>
      <c r="H28" s="22">
        <f t="shared" si="5"/>
        <v>-0.75363129966472187</v>
      </c>
      <c r="I28" s="22">
        <f t="shared" si="6"/>
        <v>0.56564018480854639</v>
      </c>
      <c r="J28" s="22">
        <f t="shared" si="7"/>
        <v>0.28075210589651023</v>
      </c>
    </row>
    <row r="29" spans="1:10" x14ac:dyDescent="0.25">
      <c r="B29" t="s">
        <v>87</v>
      </c>
      <c r="C29">
        <v>98113</v>
      </c>
      <c r="D29" s="23">
        <v>129493</v>
      </c>
      <c r="E29">
        <v>67403</v>
      </c>
      <c r="F29">
        <v>9215</v>
      </c>
      <c r="G29" s="22">
        <f t="shared" si="4"/>
        <v>-0.31300643135975864</v>
      </c>
      <c r="H29" s="22">
        <f t="shared" si="5"/>
        <v>-0.92883785223911719</v>
      </c>
      <c r="I29" s="22">
        <f t="shared" si="6"/>
        <v>0.56893491384234163</v>
      </c>
      <c r="J29" s="22">
        <f t="shared" si="7"/>
        <v>0.12027199874703072</v>
      </c>
    </row>
    <row r="30" spans="1:10" x14ac:dyDescent="0.25">
      <c r="B30" t="s">
        <v>75</v>
      </c>
      <c r="C30">
        <v>53019</v>
      </c>
      <c r="D30">
        <v>53286</v>
      </c>
      <c r="E30">
        <v>28959</v>
      </c>
      <c r="F30">
        <v>3594</v>
      </c>
      <c r="G30" s="22">
        <f t="shared" si="4"/>
        <v>-0.45379958128218184</v>
      </c>
      <c r="H30" s="22">
        <f t="shared" si="5"/>
        <v>-0.93255264046841568</v>
      </c>
      <c r="I30" s="22">
        <f t="shared" si="6"/>
        <v>0.50125582051643858</v>
      </c>
      <c r="J30" s="22">
        <f t="shared" si="7"/>
        <v>0.11040457100728043</v>
      </c>
    </row>
    <row r="31" spans="1:10" x14ac:dyDescent="0.25">
      <c r="B31" t="s">
        <v>76</v>
      </c>
      <c r="C31">
        <v>39021</v>
      </c>
      <c r="D31">
        <v>1146</v>
      </c>
      <c r="E31">
        <v>14539</v>
      </c>
      <c r="F31">
        <v>43</v>
      </c>
      <c r="G31" s="22">
        <f t="shared" si="4"/>
        <v>-0.62740575587504166</v>
      </c>
      <c r="H31" s="22">
        <f t="shared" si="5"/>
        <v>-0.96247818499127402</v>
      </c>
      <c r="I31" s="22">
        <f t="shared" si="6"/>
        <v>2.8530883561132273E-2</v>
      </c>
      <c r="J31" s="22">
        <f t="shared" si="7"/>
        <v>2.9488410368948017E-3</v>
      </c>
    </row>
    <row r="32" spans="1:10" x14ac:dyDescent="0.25">
      <c r="B32" t="s">
        <v>77</v>
      </c>
      <c r="C32">
        <v>41455</v>
      </c>
      <c r="D32">
        <v>1265</v>
      </c>
      <c r="E32">
        <v>20238</v>
      </c>
      <c r="F32">
        <v>21</v>
      </c>
      <c r="G32" s="22">
        <f t="shared" si="4"/>
        <v>-0.51180798456157284</v>
      </c>
      <c r="H32" s="22">
        <f t="shared" si="5"/>
        <v>-0.98339920948616599</v>
      </c>
      <c r="I32" s="22">
        <f t="shared" si="6"/>
        <v>2.9611423220973782E-2</v>
      </c>
      <c r="J32" s="22">
        <f t="shared" si="7"/>
        <v>1.0365763364430624E-3</v>
      </c>
    </row>
    <row r="33" spans="1:10" x14ac:dyDescent="0.25">
      <c r="C33">
        <f>SUM(C21:C32)</f>
        <v>893574</v>
      </c>
      <c r="D33">
        <f>SUM(D21:D32)</f>
        <v>843829</v>
      </c>
      <c r="E33">
        <f>SUM(E21:E32)</f>
        <v>445658</v>
      </c>
      <c r="F33">
        <f>SUM(F21:F32)</f>
        <v>86486</v>
      </c>
      <c r="I33" s="24">
        <f t="shared" si="6"/>
        <v>0.48568409286734282</v>
      </c>
      <c r="J33" s="24">
        <f t="shared" si="7"/>
        <v>0.16252367780149735</v>
      </c>
    </row>
    <row r="35" spans="1:10" x14ac:dyDescent="0.25">
      <c r="C35" t="s">
        <v>61</v>
      </c>
    </row>
    <row r="37" spans="1:10" x14ac:dyDescent="0.25">
      <c r="A37" t="s">
        <v>61</v>
      </c>
      <c r="C37">
        <v>2019</v>
      </c>
      <c r="E37">
        <v>2020</v>
      </c>
      <c r="G37" t="s">
        <v>79</v>
      </c>
    </row>
    <row r="38" spans="1:10" x14ac:dyDescent="0.25">
      <c r="C38" t="s">
        <v>82</v>
      </c>
      <c r="D38" t="s">
        <v>83</v>
      </c>
      <c r="E38" t="s">
        <v>84</v>
      </c>
      <c r="F38" t="s">
        <v>85</v>
      </c>
      <c r="G38" t="s">
        <v>81</v>
      </c>
      <c r="H38" t="s">
        <v>86</v>
      </c>
    </row>
    <row r="39" spans="1:10" x14ac:dyDescent="0.25">
      <c r="B39" t="s">
        <v>66</v>
      </c>
      <c r="C39">
        <v>83455</v>
      </c>
      <c r="D39">
        <v>4883</v>
      </c>
      <c r="E39">
        <v>87200</v>
      </c>
      <c r="F39">
        <v>6476</v>
      </c>
      <c r="G39" s="22">
        <f t="shared" ref="G39:G50" si="8">(E39-C39)/C39</f>
        <v>4.4874483254448504E-2</v>
      </c>
      <c r="H39" s="22">
        <f t="shared" ref="H39:H50" si="9">(F39-D39)/D39</f>
        <v>0.32623387261929143</v>
      </c>
      <c r="I39" s="22">
        <f t="shared" ref="I39:I51" si="10">D39/(D39+C39)</f>
        <v>5.5276325024338338E-2</v>
      </c>
      <c r="J39" s="22">
        <f t="shared" ref="J39:J51" si="11">F39/(F39+E39)</f>
        <v>6.9131901447542596E-2</v>
      </c>
    </row>
    <row r="40" spans="1:10" x14ac:dyDescent="0.25">
      <c r="B40" t="s">
        <v>67</v>
      </c>
      <c r="C40">
        <v>84123</v>
      </c>
      <c r="D40">
        <v>6473</v>
      </c>
      <c r="E40">
        <v>84123</v>
      </c>
      <c r="F40">
        <v>5117</v>
      </c>
      <c r="G40" s="22">
        <f t="shared" si="8"/>
        <v>0</v>
      </c>
      <c r="H40" s="22">
        <f t="shared" si="9"/>
        <v>-0.20948555538390237</v>
      </c>
      <c r="I40" s="22">
        <f t="shared" si="10"/>
        <v>7.1449070599143447E-2</v>
      </c>
      <c r="J40" s="22">
        <f t="shared" si="11"/>
        <v>5.733975795607351E-2</v>
      </c>
    </row>
    <row r="41" spans="1:10" x14ac:dyDescent="0.25">
      <c r="B41" t="s">
        <v>68</v>
      </c>
      <c r="C41">
        <v>112423</v>
      </c>
      <c r="D41">
        <v>12585</v>
      </c>
      <c r="E41">
        <v>47147</v>
      </c>
      <c r="F41">
        <v>4966</v>
      </c>
      <c r="G41" s="22">
        <f t="shared" si="8"/>
        <v>-0.58062851907527824</v>
      </c>
      <c r="H41" s="22">
        <f t="shared" si="9"/>
        <v>-0.60540325784664284</v>
      </c>
      <c r="I41" s="22">
        <f t="shared" si="10"/>
        <v>0.10067355689235889</v>
      </c>
      <c r="J41" s="22">
        <f t="shared" si="11"/>
        <v>9.5292921152111756E-2</v>
      </c>
    </row>
    <row r="42" spans="1:10" x14ac:dyDescent="0.25">
      <c r="B42" t="s">
        <v>69</v>
      </c>
      <c r="C42">
        <v>133203</v>
      </c>
      <c r="D42">
        <v>144811</v>
      </c>
      <c r="E42">
        <v>1563</v>
      </c>
      <c r="F42">
        <v>40</v>
      </c>
      <c r="G42" s="22">
        <f t="shared" si="8"/>
        <v>-0.98826603004436842</v>
      </c>
      <c r="H42" s="22">
        <f t="shared" si="9"/>
        <v>-0.99972377788980116</v>
      </c>
      <c r="I42" s="22">
        <f t="shared" si="10"/>
        <v>0.52087664649981658</v>
      </c>
      <c r="J42" s="22">
        <f t="shared" si="11"/>
        <v>2.4953212726138492E-2</v>
      </c>
    </row>
    <row r="43" spans="1:10" x14ac:dyDescent="0.25">
      <c r="B43" t="s">
        <v>70</v>
      </c>
      <c r="C43">
        <v>147654</v>
      </c>
      <c r="D43">
        <v>318101</v>
      </c>
      <c r="E43">
        <v>3910</v>
      </c>
      <c r="F43">
        <v>191</v>
      </c>
      <c r="G43" s="22">
        <f t="shared" si="8"/>
        <v>-0.97351917320221604</v>
      </c>
      <c r="H43" s="22">
        <f t="shared" si="9"/>
        <v>-0.99939956177440503</v>
      </c>
      <c r="I43" s="22">
        <f t="shared" si="10"/>
        <v>0.68297924874665861</v>
      </c>
      <c r="J43" s="22">
        <f t="shared" si="11"/>
        <v>4.6574006339917096E-2</v>
      </c>
    </row>
    <row r="44" spans="1:10" x14ac:dyDescent="0.25">
      <c r="B44" t="s">
        <v>71</v>
      </c>
      <c r="C44">
        <v>192431</v>
      </c>
      <c r="D44">
        <v>406045</v>
      </c>
      <c r="E44">
        <v>21503</v>
      </c>
      <c r="F44">
        <v>2256</v>
      </c>
      <c r="G44" s="22">
        <f t="shared" si="8"/>
        <v>-0.8882560502205985</v>
      </c>
      <c r="H44" s="22">
        <f t="shared" si="9"/>
        <v>-0.99444396557031856</v>
      </c>
      <c r="I44" s="22">
        <f t="shared" si="10"/>
        <v>0.67846496768458553</v>
      </c>
      <c r="J44" s="22">
        <f t="shared" si="11"/>
        <v>9.4953491308556751E-2</v>
      </c>
    </row>
    <row r="45" spans="1:10" x14ac:dyDescent="0.25">
      <c r="B45" t="s">
        <v>72</v>
      </c>
      <c r="C45">
        <v>219299</v>
      </c>
      <c r="D45">
        <v>457262</v>
      </c>
      <c r="E45">
        <v>110944</v>
      </c>
      <c r="F45">
        <v>91666</v>
      </c>
      <c r="G45" s="22">
        <f t="shared" si="8"/>
        <v>-0.49409710030597492</v>
      </c>
      <c r="H45" s="22">
        <f t="shared" si="9"/>
        <v>-0.79953287174530141</v>
      </c>
      <c r="I45" s="22">
        <f t="shared" si="10"/>
        <v>0.67586219128799918</v>
      </c>
      <c r="J45" s="22">
        <f t="shared" si="11"/>
        <v>0.45242584275208531</v>
      </c>
    </row>
    <row r="46" spans="1:10" x14ac:dyDescent="0.25">
      <c r="B46" t="s">
        <v>73</v>
      </c>
      <c r="C46">
        <v>215243</v>
      </c>
      <c r="D46">
        <v>457827</v>
      </c>
      <c r="E46">
        <v>156589</v>
      </c>
      <c r="F46">
        <v>142373</v>
      </c>
      <c r="G46" s="22">
        <f t="shared" si="8"/>
        <v>-0.27250131247009196</v>
      </c>
      <c r="H46" s="22">
        <f t="shared" si="9"/>
        <v>-0.68902445683631586</v>
      </c>
      <c r="I46" s="22">
        <f t="shared" si="10"/>
        <v>0.68020711070171003</v>
      </c>
      <c r="J46" s="22">
        <f t="shared" si="11"/>
        <v>0.47622440310139752</v>
      </c>
    </row>
    <row r="47" spans="1:10" x14ac:dyDescent="0.25">
      <c r="B47" t="s">
        <v>87</v>
      </c>
      <c r="C47">
        <v>172864</v>
      </c>
      <c r="D47" s="23">
        <v>380697</v>
      </c>
      <c r="E47">
        <v>91233</v>
      </c>
      <c r="F47">
        <v>42936</v>
      </c>
      <c r="G47" s="22">
        <f t="shared" si="8"/>
        <v>-0.47222672158459827</v>
      </c>
      <c r="H47" s="22">
        <f t="shared" si="9"/>
        <v>-0.88721739336007377</v>
      </c>
      <c r="I47" s="22">
        <f t="shared" si="10"/>
        <v>0.68772366550389208</v>
      </c>
      <c r="J47" s="22">
        <f t="shared" si="11"/>
        <v>0.32001431031013128</v>
      </c>
    </row>
    <row r="48" spans="1:10" x14ac:dyDescent="0.25">
      <c r="B48" t="s">
        <v>75</v>
      </c>
      <c r="C48">
        <v>116155</v>
      </c>
      <c r="D48">
        <v>201060</v>
      </c>
      <c r="E48">
        <v>52646</v>
      </c>
      <c r="F48">
        <v>21944</v>
      </c>
      <c r="G48" s="22">
        <f t="shared" si="8"/>
        <v>-0.5467607937669493</v>
      </c>
      <c r="H48" s="22">
        <f t="shared" si="9"/>
        <v>-0.89085845021386656</v>
      </c>
      <c r="I48" s="22">
        <f t="shared" si="10"/>
        <v>0.63382879119839852</v>
      </c>
      <c r="J48" s="22">
        <f t="shared" si="11"/>
        <v>0.29419493229655452</v>
      </c>
    </row>
    <row r="49" spans="2:10" x14ac:dyDescent="0.25">
      <c r="B49" t="s">
        <v>76</v>
      </c>
      <c r="C49">
        <v>88663</v>
      </c>
      <c r="D49">
        <v>7637</v>
      </c>
      <c r="E49">
        <v>31774</v>
      </c>
      <c r="F49">
        <v>690</v>
      </c>
      <c r="G49" s="22">
        <f t="shared" si="8"/>
        <v>-0.64163179680362725</v>
      </c>
      <c r="H49" s="22">
        <f t="shared" si="9"/>
        <v>-0.90965038627733408</v>
      </c>
      <c r="I49" s="22">
        <f t="shared" si="10"/>
        <v>7.930425752855659E-2</v>
      </c>
      <c r="J49" s="22">
        <f t="shared" si="11"/>
        <v>2.1254312469196648E-2</v>
      </c>
    </row>
    <row r="50" spans="2:10" x14ac:dyDescent="0.25">
      <c r="B50" t="s">
        <v>77</v>
      </c>
      <c r="C50">
        <v>90975</v>
      </c>
      <c r="D50">
        <v>8248</v>
      </c>
      <c r="E50">
        <v>39090</v>
      </c>
      <c r="F50">
        <v>1229</v>
      </c>
      <c r="G50" s="22">
        <f t="shared" si="8"/>
        <v>-0.57032151690024735</v>
      </c>
      <c r="H50" s="22">
        <f t="shared" si="9"/>
        <v>-0.85099418040737151</v>
      </c>
      <c r="I50" s="22">
        <f t="shared" si="10"/>
        <v>8.3125888150932747E-2</v>
      </c>
      <c r="J50" s="22">
        <f t="shared" si="11"/>
        <v>3.0481906793323247E-2</v>
      </c>
    </row>
    <row r="51" spans="2:10" x14ac:dyDescent="0.25">
      <c r="C51">
        <f>SUM(C39:C50)</f>
        <v>1656488</v>
      </c>
      <c r="D51">
        <f>SUM(D39:D50)</f>
        <v>2405629</v>
      </c>
      <c r="E51">
        <f>SUM(E39:E50)</f>
        <v>727722</v>
      </c>
      <c r="F51">
        <f>SUM(F39:F50)</f>
        <v>319884</v>
      </c>
      <c r="I51" s="24">
        <f t="shared" si="10"/>
        <v>0.59221066256831101</v>
      </c>
      <c r="J51" s="24">
        <f t="shared" si="11"/>
        <v>0.30534762114764519</v>
      </c>
    </row>
    <row r="55" spans="2:10" x14ac:dyDescent="0.25">
      <c r="E55" s="25"/>
      <c r="F55" s="25"/>
      <c r="G55" s="25"/>
      <c r="H55" s="25"/>
      <c r="I55" s="25"/>
    </row>
    <row r="56" spans="2:10" x14ac:dyDescent="0.25">
      <c r="D56" s="25"/>
      <c r="E56" s="25"/>
      <c r="F56" s="25"/>
      <c r="G56" s="25"/>
      <c r="H56" s="25"/>
      <c r="I56" s="25"/>
    </row>
    <row r="57" spans="2:10" x14ac:dyDescent="0.25">
      <c r="D57" s="21" t="s">
        <v>78</v>
      </c>
      <c r="E57" s="25"/>
      <c r="F57" s="25"/>
      <c r="G57" s="25"/>
      <c r="H57" s="25"/>
      <c r="I57" s="25"/>
    </row>
  </sheetData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MJ18"/>
  <sheetViews>
    <sheetView zoomScaleNormal="100" workbookViewId="0"/>
  </sheetViews>
  <sheetFormatPr baseColWidth="10" defaultColWidth="11.140625" defaultRowHeight="15" x14ac:dyDescent="0.25"/>
  <cols>
    <col min="1" max="1024" width="11.140625" style="1"/>
  </cols>
  <sheetData>
    <row r="1" spans="1:13" x14ac:dyDescent="0.25">
      <c r="A1" s="27" t="s">
        <v>89</v>
      </c>
      <c r="B1" s="28"/>
      <c r="C1" s="28"/>
      <c r="D1" s="28"/>
    </row>
    <row r="2" spans="1:13" x14ac:dyDescent="0.25">
      <c r="A2" s="6"/>
      <c r="B2" s="29" t="s">
        <v>90</v>
      </c>
      <c r="C2" s="29" t="s">
        <v>61</v>
      </c>
      <c r="D2" s="29" t="s">
        <v>60</v>
      </c>
      <c r="E2" s="29" t="s">
        <v>91</v>
      </c>
    </row>
    <row r="3" spans="1:13" x14ac:dyDescent="0.25">
      <c r="A3" s="8">
        <v>2010</v>
      </c>
      <c r="B3" s="30">
        <v>412181</v>
      </c>
      <c r="C3" s="30">
        <v>944417</v>
      </c>
      <c r="D3" s="30">
        <v>173567</v>
      </c>
      <c r="E3" s="30">
        <v>795116</v>
      </c>
    </row>
    <row r="4" spans="1:13" x14ac:dyDescent="0.25">
      <c r="A4" s="8">
        <v>2011</v>
      </c>
      <c r="B4" s="30">
        <v>460401</v>
      </c>
      <c r="C4" s="30">
        <v>924531</v>
      </c>
      <c r="D4" s="30">
        <v>173110</v>
      </c>
      <c r="E4" s="30">
        <v>627300</v>
      </c>
      <c r="F4" s="31"/>
      <c r="G4" s="31"/>
      <c r="H4" s="31"/>
      <c r="I4" s="31"/>
    </row>
    <row r="5" spans="1:13" x14ac:dyDescent="0.25">
      <c r="A5" s="8">
        <v>2012</v>
      </c>
      <c r="B5" s="30">
        <v>436289</v>
      </c>
      <c r="C5" s="30">
        <v>885923</v>
      </c>
      <c r="D5" s="30">
        <v>164609</v>
      </c>
      <c r="E5" s="30">
        <v>623540</v>
      </c>
      <c r="F5" s="31"/>
      <c r="G5" s="31"/>
      <c r="H5" s="31"/>
      <c r="I5" s="31"/>
    </row>
    <row r="6" spans="1:13" x14ac:dyDescent="0.25">
      <c r="A6" s="8">
        <v>2013</v>
      </c>
      <c r="B6" s="30">
        <v>482539</v>
      </c>
      <c r="C6" s="30">
        <v>1040852</v>
      </c>
      <c r="D6" s="30">
        <v>173829</v>
      </c>
      <c r="E6" s="30">
        <v>684872</v>
      </c>
      <c r="F6" s="31"/>
      <c r="G6" s="31"/>
      <c r="H6" s="31"/>
      <c r="I6" s="31"/>
    </row>
    <row r="7" spans="1:13" x14ac:dyDescent="0.25">
      <c r="A7" s="8">
        <v>2014</v>
      </c>
      <c r="B7" s="30">
        <v>499855</v>
      </c>
      <c r="C7" s="30">
        <v>1197227</v>
      </c>
      <c r="D7" s="30">
        <v>207384</v>
      </c>
      <c r="E7" s="30">
        <v>733862</v>
      </c>
      <c r="F7" s="31"/>
      <c r="G7" s="31"/>
      <c r="H7" s="31"/>
      <c r="I7" s="31"/>
    </row>
    <row r="8" spans="1:13" x14ac:dyDescent="0.25">
      <c r="A8" s="8">
        <v>2015</v>
      </c>
      <c r="B8" s="30">
        <v>522894</v>
      </c>
      <c r="C8" s="30">
        <v>1083870</v>
      </c>
      <c r="D8" s="30">
        <v>221596</v>
      </c>
      <c r="E8" s="30">
        <v>841981</v>
      </c>
      <c r="F8" s="31"/>
      <c r="G8" s="31"/>
      <c r="H8" s="31"/>
      <c r="I8" s="31"/>
    </row>
    <row r="9" spans="1:13" x14ac:dyDescent="0.25">
      <c r="A9" s="8">
        <v>2016</v>
      </c>
      <c r="B9" s="30">
        <v>559408</v>
      </c>
      <c r="C9" s="30">
        <v>1354930</v>
      </c>
      <c r="D9" s="30">
        <v>235440</v>
      </c>
      <c r="E9" s="30">
        <v>1035679</v>
      </c>
      <c r="F9" s="31"/>
      <c r="G9" s="31"/>
      <c r="H9" s="31"/>
      <c r="I9" s="31"/>
    </row>
    <row r="10" spans="1:13" x14ac:dyDescent="0.25">
      <c r="A10" s="8">
        <v>2017</v>
      </c>
      <c r="B10" s="30">
        <v>647917</v>
      </c>
      <c r="C10" s="30">
        <v>1340380</v>
      </c>
      <c r="D10" s="30">
        <v>286682</v>
      </c>
      <c r="E10" s="30">
        <v>1057338</v>
      </c>
      <c r="F10" s="31"/>
      <c r="G10" s="31"/>
      <c r="H10" s="31"/>
      <c r="I10" s="31"/>
    </row>
    <row r="11" spans="1:13" x14ac:dyDescent="0.25">
      <c r="A11" s="8">
        <v>2018</v>
      </c>
      <c r="B11" s="30">
        <v>760265</v>
      </c>
      <c r="C11" s="30">
        <v>1363600</v>
      </c>
      <c r="D11" s="30">
        <v>288000</v>
      </c>
      <c r="E11" s="30">
        <v>1051500</v>
      </c>
      <c r="F11" s="31"/>
      <c r="G11" s="31"/>
      <c r="H11" s="31"/>
      <c r="I11" s="31"/>
    </row>
    <row r="12" spans="1:13" x14ac:dyDescent="0.25">
      <c r="A12" s="8">
        <v>2019</v>
      </c>
      <c r="B12" s="30">
        <v>812107</v>
      </c>
      <c r="C12" s="30">
        <v>1394271</v>
      </c>
      <c r="D12" s="30">
        <v>311995</v>
      </c>
      <c r="E12" s="30">
        <v>1072685</v>
      </c>
      <c r="F12" s="31"/>
      <c r="G12" s="31"/>
      <c r="H12" s="31"/>
      <c r="I12" s="31"/>
      <c r="J12" s="32"/>
      <c r="K12" s="32"/>
      <c r="L12" s="32"/>
      <c r="M12" s="32"/>
    </row>
    <row r="13" spans="1:13" x14ac:dyDescent="0.25">
      <c r="A13" s="8">
        <v>2020</v>
      </c>
      <c r="B13" s="30">
        <v>495052</v>
      </c>
      <c r="C13" s="30">
        <v>769670</v>
      </c>
      <c r="D13" s="30">
        <v>185530</v>
      </c>
      <c r="E13" s="30">
        <v>534011</v>
      </c>
      <c r="F13" s="31"/>
      <c r="G13" s="31"/>
      <c r="H13" s="31"/>
      <c r="I13" s="31"/>
    </row>
    <row r="14" spans="1:13" x14ac:dyDescent="0.25">
      <c r="A14" s="103"/>
      <c r="B14" s="103"/>
      <c r="C14" s="103"/>
      <c r="D14" s="103"/>
      <c r="E14" s="103"/>
      <c r="F14" s="31"/>
      <c r="G14" s="31"/>
      <c r="H14" s="31"/>
      <c r="I14" s="31"/>
    </row>
    <row r="15" spans="1:13" x14ac:dyDescent="0.25">
      <c r="G15" s="33"/>
    </row>
    <row r="17" spans="1:8" x14ac:dyDescent="0.25">
      <c r="H17" s="34" t="s">
        <v>92</v>
      </c>
    </row>
    <row r="18" spans="1:8" x14ac:dyDescent="0.25">
      <c r="A18" s="35"/>
      <c r="B18" s="36"/>
      <c r="C18" s="36"/>
      <c r="D18" s="36"/>
      <c r="E18" s="36"/>
    </row>
  </sheetData>
  <mergeCells count="1">
    <mergeCell ref="A14:E14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MB45"/>
  <sheetViews>
    <sheetView zoomScaleNormal="100" workbookViewId="0">
      <selection sqref="A1:E1"/>
    </sheetView>
  </sheetViews>
  <sheetFormatPr baseColWidth="10" defaultColWidth="9.140625" defaultRowHeight="15" x14ac:dyDescent="0.25"/>
  <cols>
    <col min="1" max="1016" width="9.140625" style="1"/>
  </cols>
  <sheetData>
    <row r="1" spans="1:5" x14ac:dyDescent="0.25">
      <c r="A1" s="104" t="s">
        <v>93</v>
      </c>
      <c r="B1" s="104"/>
      <c r="C1" s="104"/>
      <c r="D1" s="104"/>
      <c r="E1" s="104"/>
    </row>
    <row r="2" spans="1:5" ht="15" customHeight="1" x14ac:dyDescent="0.25">
      <c r="A2" s="37"/>
      <c r="B2" s="105" t="s">
        <v>94</v>
      </c>
      <c r="C2" s="105"/>
      <c r="D2" s="106" t="s">
        <v>95</v>
      </c>
      <c r="E2" s="106"/>
    </row>
    <row r="3" spans="1:5" x14ac:dyDescent="0.25">
      <c r="A3" s="6"/>
      <c r="B3" s="38">
        <v>2019</v>
      </c>
      <c r="C3" s="38">
        <v>2020</v>
      </c>
      <c r="D3" s="38">
        <v>2019</v>
      </c>
      <c r="E3" s="38">
        <v>2020</v>
      </c>
    </row>
    <row r="4" spans="1:5" x14ac:dyDescent="0.25">
      <c r="A4" s="8" t="s">
        <v>61</v>
      </c>
      <c r="B4" s="30">
        <v>2890938</v>
      </c>
      <c r="C4" s="30">
        <v>1526890</v>
      </c>
      <c r="D4" s="30">
        <v>399130</v>
      </c>
      <c r="E4" s="30">
        <v>0</v>
      </c>
    </row>
    <row r="5" spans="1:5" x14ac:dyDescent="0.25">
      <c r="A5" s="8" t="s">
        <v>96</v>
      </c>
      <c r="B5" s="39">
        <v>2263188</v>
      </c>
      <c r="C5" s="39">
        <v>1082508</v>
      </c>
      <c r="D5" s="39">
        <v>0</v>
      </c>
      <c r="E5" s="39">
        <v>0</v>
      </c>
    </row>
    <row r="6" spans="1:5" x14ac:dyDescent="0.25">
      <c r="A6" s="8" t="s">
        <v>59</v>
      </c>
      <c r="B6" s="39">
        <v>1089830</v>
      </c>
      <c r="C6" s="39">
        <v>652317</v>
      </c>
      <c r="D6" s="39">
        <v>2218212</v>
      </c>
      <c r="E6" s="39">
        <v>156757</v>
      </c>
    </row>
    <row r="7" spans="1:5" x14ac:dyDescent="0.25">
      <c r="A7" s="8" t="s">
        <v>97</v>
      </c>
      <c r="B7" s="39">
        <v>509330</v>
      </c>
      <c r="C7" s="39">
        <v>278721</v>
      </c>
      <c r="D7" s="39">
        <v>673</v>
      </c>
      <c r="E7" s="39">
        <v>5</v>
      </c>
    </row>
    <row r="8" spans="1:5" x14ac:dyDescent="0.25">
      <c r="A8" s="8" t="s">
        <v>98</v>
      </c>
      <c r="B8" s="30">
        <v>140955</v>
      </c>
      <c r="C8" s="30">
        <v>85314</v>
      </c>
      <c r="D8" s="30">
        <v>43757</v>
      </c>
      <c r="E8" s="30">
        <v>0</v>
      </c>
    </row>
    <row r="9" spans="1:5" x14ac:dyDescent="0.25">
      <c r="A9" s="8" t="s">
        <v>64</v>
      </c>
      <c r="B9" s="39">
        <f>SUM(B6:B8)</f>
        <v>1740115</v>
      </c>
      <c r="C9" s="39">
        <f>SUM(C6:C8)</f>
        <v>1016352</v>
      </c>
      <c r="D9" s="39">
        <f>SUM(D6:D8)</f>
        <v>2262642</v>
      </c>
      <c r="E9" s="39">
        <f>SUM(E6:E8)</f>
        <v>156762</v>
      </c>
    </row>
    <row r="18" spans="1:15" x14ac:dyDescent="0.25">
      <c r="A18" s="1" t="s">
        <v>92</v>
      </c>
    </row>
    <row r="20" spans="1:15" x14ac:dyDescent="0.25">
      <c r="A20" s="35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</row>
    <row r="21" spans="1:15" x14ac:dyDescent="0.25">
      <c r="A21" s="2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</row>
    <row r="22" spans="1:15" x14ac:dyDescent="0.25">
      <c r="A22" s="36"/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</row>
    <row r="23" spans="1:15" x14ac:dyDescent="0.25">
      <c r="A23" s="36"/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</row>
    <row r="29" spans="1:15" ht="18" customHeight="1" x14ac:dyDescent="0.25"/>
    <row r="30" spans="1:15" hidden="1" x14ac:dyDescent="0.25">
      <c r="B30" s="40"/>
      <c r="C30" s="40" t="s">
        <v>99</v>
      </c>
    </row>
    <row r="31" spans="1:15" hidden="1" x14ac:dyDescent="0.25">
      <c r="B31" s="41" t="s">
        <v>100</v>
      </c>
      <c r="C31" s="41" t="s">
        <v>101</v>
      </c>
      <c r="E31" s="41" t="s">
        <v>100</v>
      </c>
      <c r="F31" s="41" t="s">
        <v>101</v>
      </c>
    </row>
    <row r="32" spans="1:15" hidden="1" x14ac:dyDescent="0.25">
      <c r="A32" s="42" t="s">
        <v>102</v>
      </c>
      <c r="B32" s="43">
        <v>21420</v>
      </c>
      <c r="C32" s="43">
        <v>10</v>
      </c>
      <c r="D32" s="44" t="s">
        <v>103</v>
      </c>
      <c r="E32" s="43">
        <v>20786</v>
      </c>
      <c r="F32" s="43">
        <v>9</v>
      </c>
    </row>
    <row r="33" spans="1:6" hidden="1" x14ac:dyDescent="0.25">
      <c r="A33" s="42" t="s">
        <v>104</v>
      </c>
      <c r="B33" s="43">
        <v>17879</v>
      </c>
      <c r="C33" s="43">
        <v>8</v>
      </c>
      <c r="D33" s="44" t="s">
        <v>105</v>
      </c>
      <c r="E33" s="43">
        <v>21858</v>
      </c>
      <c r="F33" s="43">
        <v>9</v>
      </c>
    </row>
    <row r="34" spans="1:6" hidden="1" x14ac:dyDescent="0.25">
      <c r="A34" s="42" t="s">
        <v>106</v>
      </c>
      <c r="B34" s="43">
        <v>19281</v>
      </c>
      <c r="C34" s="43">
        <v>9</v>
      </c>
      <c r="D34" s="44" t="s">
        <v>107</v>
      </c>
      <c r="E34" s="43">
        <v>4488</v>
      </c>
      <c r="F34" s="43">
        <v>2</v>
      </c>
    </row>
    <row r="35" spans="1:6" hidden="1" x14ac:dyDescent="0.25">
      <c r="A35" s="42" t="s">
        <v>108</v>
      </c>
      <c r="B35" s="43">
        <v>45318</v>
      </c>
      <c r="C35" s="43">
        <v>19</v>
      </c>
      <c r="D35" s="44" t="s">
        <v>109</v>
      </c>
      <c r="E35" s="43">
        <v>0</v>
      </c>
      <c r="F35" s="43">
        <v>0</v>
      </c>
    </row>
    <row r="36" spans="1:6" hidden="1" x14ac:dyDescent="0.25">
      <c r="A36" s="42" t="s">
        <v>110</v>
      </c>
      <c r="B36" s="43">
        <v>54882</v>
      </c>
      <c r="C36" s="43">
        <v>27</v>
      </c>
      <c r="D36" s="44" t="s">
        <v>111</v>
      </c>
      <c r="E36" s="43">
        <v>0</v>
      </c>
      <c r="F36" s="43">
        <v>0</v>
      </c>
    </row>
    <row r="37" spans="1:6" hidden="1" x14ac:dyDescent="0.25">
      <c r="A37" s="42" t="s">
        <v>112</v>
      </c>
      <c r="B37" s="43">
        <v>52617</v>
      </c>
      <c r="C37" s="43">
        <v>24</v>
      </c>
      <c r="D37" s="44" t="s">
        <v>113</v>
      </c>
      <c r="E37" s="43">
        <v>0</v>
      </c>
      <c r="F37" s="43">
        <v>0</v>
      </c>
    </row>
    <row r="38" spans="1:6" hidden="1" x14ac:dyDescent="0.25">
      <c r="A38" s="42" t="s">
        <v>114</v>
      </c>
      <c r="B38" s="43">
        <v>52547</v>
      </c>
      <c r="C38" s="43">
        <v>26</v>
      </c>
      <c r="D38" s="44" t="s">
        <v>115</v>
      </c>
      <c r="E38" s="43">
        <v>0</v>
      </c>
      <c r="F38" s="43">
        <v>0</v>
      </c>
    </row>
    <row r="39" spans="1:6" hidden="1" x14ac:dyDescent="0.25">
      <c r="A39" s="42" t="s">
        <v>116</v>
      </c>
      <c r="B39" s="43">
        <v>55279</v>
      </c>
      <c r="C39" s="43">
        <v>24</v>
      </c>
      <c r="D39" s="44" t="s">
        <v>117</v>
      </c>
      <c r="E39" s="43">
        <v>0</v>
      </c>
      <c r="F39" s="43">
        <v>0</v>
      </c>
    </row>
    <row r="40" spans="1:6" hidden="1" x14ac:dyDescent="0.25">
      <c r="A40" s="42" t="s">
        <v>118</v>
      </c>
      <c r="B40" s="43">
        <v>54639</v>
      </c>
      <c r="C40" s="43">
        <v>27</v>
      </c>
      <c r="D40" s="44" t="s">
        <v>119</v>
      </c>
      <c r="E40" s="43">
        <v>0</v>
      </c>
      <c r="F40" s="43">
        <v>0</v>
      </c>
    </row>
    <row r="41" spans="1:6" hidden="1" x14ac:dyDescent="0.25">
      <c r="A41" s="42" t="s">
        <v>120</v>
      </c>
      <c r="B41" s="43">
        <v>74112</v>
      </c>
      <c r="C41" s="43">
        <v>32</v>
      </c>
      <c r="D41" s="44" t="s">
        <v>121</v>
      </c>
      <c r="E41" s="43">
        <v>0</v>
      </c>
      <c r="F41" s="43">
        <v>0</v>
      </c>
    </row>
    <row r="42" spans="1:6" hidden="1" x14ac:dyDescent="0.25">
      <c r="A42" s="42" t="s">
        <v>122</v>
      </c>
      <c r="B42" s="43">
        <v>18865</v>
      </c>
      <c r="C42" s="43">
        <v>8</v>
      </c>
      <c r="D42" s="44" t="s">
        <v>123</v>
      </c>
      <c r="E42" s="43">
        <v>0</v>
      </c>
      <c r="F42" s="43">
        <v>0</v>
      </c>
    </row>
    <row r="43" spans="1:6" hidden="1" x14ac:dyDescent="0.25">
      <c r="A43" s="42" t="s">
        <v>124</v>
      </c>
      <c r="B43" s="43">
        <v>26014</v>
      </c>
      <c r="C43" s="43">
        <v>12</v>
      </c>
      <c r="D43" s="44" t="s">
        <v>125</v>
      </c>
      <c r="E43" s="43">
        <v>0</v>
      </c>
      <c r="F43" s="43">
        <v>0</v>
      </c>
    </row>
    <row r="44" spans="1:6" hidden="1" x14ac:dyDescent="0.25">
      <c r="A44" s="42" t="s">
        <v>126</v>
      </c>
      <c r="B44" s="43">
        <v>492853</v>
      </c>
      <c r="C44" s="43">
        <v>226</v>
      </c>
      <c r="D44" s="44" t="s">
        <v>127</v>
      </c>
      <c r="E44" s="43">
        <v>47132</v>
      </c>
      <c r="F44" s="43">
        <v>20</v>
      </c>
    </row>
    <row r="45" spans="1:6" hidden="1" x14ac:dyDescent="0.25">
      <c r="A45" s="45" t="s">
        <v>128</v>
      </c>
      <c r="D45" s="46" t="s">
        <v>128</v>
      </c>
    </row>
  </sheetData>
  <mergeCells count="3">
    <mergeCell ref="A1:E1"/>
    <mergeCell ref="B2:C2"/>
    <mergeCell ref="D2:E2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LZ18"/>
  <sheetViews>
    <sheetView zoomScaleNormal="100" workbookViewId="0">
      <selection sqref="A1:E1"/>
    </sheetView>
  </sheetViews>
  <sheetFormatPr baseColWidth="10" defaultColWidth="11.140625" defaultRowHeight="15" x14ac:dyDescent="0.25"/>
  <cols>
    <col min="1" max="1014" width="11.140625" style="1"/>
    <col min="1015" max="1024" width="9.140625" customWidth="1"/>
  </cols>
  <sheetData>
    <row r="1" spans="1:5" x14ac:dyDescent="0.25">
      <c r="A1" s="107" t="s">
        <v>129</v>
      </c>
      <c r="B1" s="107"/>
      <c r="C1" s="107"/>
      <c r="D1" s="107"/>
      <c r="E1" s="107"/>
    </row>
    <row r="2" spans="1:5" ht="22.5" x14ac:dyDescent="0.25">
      <c r="A2" s="6"/>
      <c r="B2" s="38" t="s">
        <v>130</v>
      </c>
      <c r="C2" s="38" t="s">
        <v>131</v>
      </c>
      <c r="D2" s="38" t="s">
        <v>132</v>
      </c>
      <c r="E2" s="38" t="s">
        <v>133</v>
      </c>
    </row>
    <row r="3" spans="1:5" x14ac:dyDescent="0.25">
      <c r="A3" s="8">
        <v>2010</v>
      </c>
      <c r="B3" s="30">
        <v>1762</v>
      </c>
      <c r="C3" s="30">
        <v>1860</v>
      </c>
      <c r="D3" s="30">
        <v>7955</v>
      </c>
      <c r="E3" s="30">
        <v>11577</v>
      </c>
    </row>
    <row r="4" spans="1:5" x14ac:dyDescent="0.25">
      <c r="A4" s="8">
        <v>2011</v>
      </c>
      <c r="B4" s="30">
        <v>1577</v>
      </c>
      <c r="C4" s="30">
        <v>1643</v>
      </c>
      <c r="D4" s="30">
        <v>8034</v>
      </c>
      <c r="E4" s="30">
        <v>11255</v>
      </c>
    </row>
    <row r="5" spans="1:5" x14ac:dyDescent="0.25">
      <c r="A5" s="8">
        <v>2012</v>
      </c>
      <c r="B5" s="30">
        <v>1528</v>
      </c>
      <c r="C5" s="30">
        <v>1624</v>
      </c>
      <c r="D5" s="30">
        <v>8408</v>
      </c>
      <c r="E5" s="30">
        <v>11561</v>
      </c>
    </row>
    <row r="6" spans="1:5" x14ac:dyDescent="0.25">
      <c r="A6" s="8">
        <v>2013</v>
      </c>
      <c r="B6" s="30">
        <v>1424</v>
      </c>
      <c r="C6" s="30">
        <v>1310</v>
      </c>
      <c r="D6" s="30">
        <v>8737</v>
      </c>
      <c r="E6" s="30">
        <v>11471</v>
      </c>
    </row>
    <row r="7" spans="1:5" x14ac:dyDescent="0.25">
      <c r="A7" s="8">
        <v>2014</v>
      </c>
      <c r="B7" s="30">
        <v>1446</v>
      </c>
      <c r="C7" s="30">
        <v>1319</v>
      </c>
      <c r="D7" s="30">
        <v>9872</v>
      </c>
      <c r="E7" s="30">
        <v>12639</v>
      </c>
    </row>
    <row r="8" spans="1:5" x14ac:dyDescent="0.25">
      <c r="A8" s="8">
        <v>2015</v>
      </c>
      <c r="B8" s="30">
        <v>1525</v>
      </c>
      <c r="C8" s="30">
        <v>1216</v>
      </c>
      <c r="D8" s="30">
        <v>10730</v>
      </c>
      <c r="E8" s="30">
        <v>13471</v>
      </c>
    </row>
    <row r="9" spans="1:5" x14ac:dyDescent="0.25">
      <c r="A9" s="8">
        <v>2016</v>
      </c>
      <c r="B9" s="30">
        <v>1542</v>
      </c>
      <c r="C9" s="30">
        <v>1546</v>
      </c>
      <c r="D9" s="30">
        <v>11578</v>
      </c>
      <c r="E9" s="30">
        <v>14676</v>
      </c>
    </row>
    <row r="10" spans="1:5" x14ac:dyDescent="0.25">
      <c r="A10" s="8">
        <v>2017</v>
      </c>
      <c r="B10" s="30">
        <v>1553</v>
      </c>
      <c r="C10" s="30">
        <v>1610</v>
      </c>
      <c r="D10" s="30">
        <v>12244</v>
      </c>
      <c r="E10" s="30">
        <v>15409</v>
      </c>
    </row>
    <row r="11" spans="1:5" x14ac:dyDescent="0.25">
      <c r="A11" s="8">
        <v>2018</v>
      </c>
      <c r="B11" s="30">
        <v>1695</v>
      </c>
      <c r="C11" s="30">
        <v>1415</v>
      </c>
      <c r="D11" s="30">
        <v>13095</v>
      </c>
      <c r="E11" s="30">
        <v>16206</v>
      </c>
    </row>
    <row r="12" spans="1:5" x14ac:dyDescent="0.25">
      <c r="A12" s="8">
        <v>2019</v>
      </c>
      <c r="B12" s="30">
        <v>1545</v>
      </c>
      <c r="C12" s="30">
        <v>1224</v>
      </c>
      <c r="D12" s="30">
        <v>13537</v>
      </c>
      <c r="E12" s="30">
        <v>16306</v>
      </c>
    </row>
    <row r="13" spans="1:5" x14ac:dyDescent="0.25">
      <c r="A13" s="8">
        <v>2020</v>
      </c>
      <c r="B13" s="39">
        <v>979</v>
      </c>
      <c r="C13" s="39">
        <v>525</v>
      </c>
      <c r="D13" s="39">
        <v>10823</v>
      </c>
      <c r="E13" s="39">
        <v>12327</v>
      </c>
    </row>
    <row r="14" spans="1:5" x14ac:dyDescent="0.25">
      <c r="A14" s="103"/>
      <c r="B14" s="103"/>
      <c r="C14" s="103"/>
      <c r="D14" s="103"/>
      <c r="E14" s="103"/>
    </row>
    <row r="18" spans="1:1" x14ac:dyDescent="0.25">
      <c r="A18" s="1" t="s">
        <v>134</v>
      </c>
    </row>
  </sheetData>
  <mergeCells count="2">
    <mergeCell ref="A1:E1"/>
    <mergeCell ref="A14:E14"/>
  </mergeCells>
  <pageMargins left="0.75" right="0.75" top="1" bottom="1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19</vt:i4>
      </vt:variant>
    </vt:vector>
  </HeadingPairs>
  <TitlesOfParts>
    <vt:vector size="19" baseType="lpstr">
      <vt:lpstr>Índex de taules i gràfics</vt:lpstr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Q1</vt:lpstr>
      <vt:lpstr>G10</vt:lpstr>
      <vt:lpstr>Q2</vt:lpstr>
      <vt:lpstr>G11</vt:lpstr>
      <vt:lpstr>G12</vt:lpstr>
      <vt:lpstr>Q3 G13</vt:lpstr>
      <vt:lpstr>Q4</vt:lpstr>
      <vt:lpstr>QA1-GA1</vt:lpstr>
      <vt:lpstr>QA2-GA2</vt:lpstr>
    </vt:vector>
  </TitlesOfParts>
  <Company>UIB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dc:description/>
  <cp:lastModifiedBy>Maria Lourdes Calero Martínez</cp:lastModifiedBy>
  <cp:revision>6</cp:revision>
  <dcterms:created xsi:type="dcterms:W3CDTF">2018-05-31T10:07:00Z</dcterms:created>
  <dcterms:modified xsi:type="dcterms:W3CDTF">2021-11-04T13:41:11Z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KSOProductBuildVer">
    <vt:lpwstr>1033-11.2.0.10233</vt:lpwstr>
  </property>
  <property fmtid="{D5CDD505-2E9C-101B-9397-08002B2CF9AE}" pid="4" name="LinksUpToDate">
    <vt:bool>false</vt:bool>
  </property>
  <property fmtid="{D5CDD505-2E9C-101B-9397-08002B2CF9AE}" pid="5" name="ScaleCrop">
    <vt:bool>false</vt:bool>
  </property>
  <property fmtid="{D5CDD505-2E9C-101B-9397-08002B2CF9AE}" pid="6" name="ShareDoc">
    <vt:bool>false</vt:bool>
  </property>
</Properties>
</file>