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drawings/drawing5.xml" ContentType="application/vnd.openxmlformats-officedocument.drawingml.chartshapes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drawings/drawing7.xml" ContentType="application/vnd.openxmlformats-officedocument.drawing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drawings/drawing8.xml" ContentType="application/vnd.openxmlformats-officedocument.drawing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drawings/drawing9.xml" ContentType="application/vnd.openxmlformats-officedocument.drawing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drawings/drawing10.xml" ContentType="application/vnd.openxmlformats-officedocument.drawing+xml"/>
  <Override PartName="/xl/charts/chart27.xml" ContentType="application/vnd.openxmlformats-officedocument.drawingml.chart+xml"/>
  <Override PartName="/xl/charts/chart28.xml" ContentType="application/vnd.openxmlformats-officedocument.drawingml.chart+xml"/>
  <Override PartName="/xl/charts/chart29.xml" ContentType="application/vnd.openxmlformats-officedocument.drawingml.chart+xml"/>
  <Override PartName="/xl/charts/chart30.xml" ContentType="application/vnd.openxmlformats-officedocument.drawingml.chart+xml"/>
  <Override PartName="/xl/charts/chart31.xml" ContentType="application/vnd.openxmlformats-officedocument.drawingml.chart+xml"/>
  <Override PartName="/xl/drawings/drawing11.xml" ContentType="application/vnd.openxmlformats-officedocument.drawing+xml"/>
  <Override PartName="/xl/charts/chart32.xml" ContentType="application/vnd.openxmlformats-officedocument.drawingml.chart+xml"/>
  <Override PartName="/xl/charts/chart33.xml" ContentType="application/vnd.openxmlformats-officedocument.drawingml.chart+xml"/>
  <Override PartName="/xl/charts/chart34.xml" ContentType="application/vnd.openxmlformats-officedocument.drawingml.chart+xml"/>
  <Override PartName="/xl/charts/chart35.xml" ContentType="application/vnd.openxmlformats-officedocument.drawingml.chart+xml"/>
  <Override PartName="/xl/charts/chart36.xml" ContentType="application/vnd.openxmlformats-officedocument.drawingml.chart+xml"/>
  <Override PartName="/xl/drawings/drawing12.xml" ContentType="application/vnd.openxmlformats-officedocument.drawing+xml"/>
  <Override PartName="/xl/charts/chart37.xml" ContentType="application/vnd.openxmlformats-officedocument.drawingml.chart+xml"/>
  <Override PartName="/xl/charts/chart38.xml" ContentType="application/vnd.openxmlformats-officedocument.drawingml.chart+xml"/>
  <Override PartName="/xl/charts/chart39.xml" ContentType="application/vnd.openxmlformats-officedocument.drawingml.chart+xml"/>
  <Override PartName="/xl/charts/chart40.xml" ContentType="application/vnd.openxmlformats-officedocument.drawingml.chart+xml"/>
  <Override PartName="/xl/charts/chart41.xml" ContentType="application/vnd.openxmlformats-officedocument.drawingml.chart+xml"/>
  <Override PartName="/xl/drawings/drawing13.xml" ContentType="application/vnd.openxmlformats-officedocument.drawing+xml"/>
  <Override PartName="/xl/charts/chart42.xml" ContentType="application/vnd.openxmlformats-officedocument.drawingml.chart+xml"/>
  <Override PartName="/xl/drawings/drawing14.xml" ContentType="application/vnd.openxmlformats-officedocument.drawing+xml"/>
  <Override PartName="/xl/comments1.xml" ContentType="application/vnd.openxmlformats-officedocument.spreadsheetml.comments+xml"/>
  <Override PartName="/xl/charts/chart43.xml" ContentType="application/vnd.openxmlformats-officedocument.drawingml.chart+xml"/>
  <Override PartName="/xl/drawings/drawing15.xml" ContentType="application/vnd.openxmlformats-officedocument.drawing+xml"/>
  <Override PartName="/xl/charts/chart44.xml" ContentType="application/vnd.openxmlformats-officedocument.drawingml.chart+xml"/>
  <Override PartName="/xl/drawings/drawing16.xml" ContentType="application/vnd.openxmlformats-officedocument.drawing+xml"/>
  <Override PartName="/xl/charts/chart45.xml" ContentType="application/vnd.openxmlformats-officedocument.drawingml.chart+xml"/>
  <Override PartName="/xl/drawings/drawing17.xml" ContentType="application/vnd.openxmlformats-officedocument.drawing+xml"/>
  <Override PartName="/xl/charts/chart46.xml" ContentType="application/vnd.openxmlformats-officedocument.drawingml.chart+xml"/>
  <Override PartName="/xl/charts/chart47.xml" ContentType="application/vnd.openxmlformats-officedocument.drawingml.chart+xml"/>
  <Override PartName="/xl/charts/chart48.xml" ContentType="application/vnd.openxmlformats-officedocument.drawingml.chart+xml"/>
  <Override PartName="/xl/charts/chart49.xml" ContentType="application/vnd.openxmlformats-officedocument.drawingml.chart+xml"/>
  <Override PartName="/xl/charts/chart50.xml" ContentType="application/vnd.openxmlformats-officedocument.drawingml.chart+xml"/>
  <Override PartName="/xl/charts/chart51.xml" ContentType="application/vnd.openxmlformats-officedocument.drawingml.chart+xml"/>
  <Override PartName="/xl/charts/chart52.xml" ContentType="application/vnd.openxmlformats-officedocument.drawingml.chart+xml"/>
  <Override PartName="/xl/drawings/drawing18.xml" ContentType="application/vnd.openxmlformats-officedocument.drawing+xml"/>
  <Override PartName="/xl/charts/chart53.xml" ContentType="application/vnd.openxmlformats-officedocument.drawingml.chart+xml"/>
  <Override PartName="/xl/charts/chart54.xml" ContentType="application/vnd.openxmlformats-officedocument.drawingml.chart+xml"/>
  <Override PartName="/xl/charts/chart55.xml" ContentType="application/vnd.openxmlformats-officedocument.drawingml.chart+xml"/>
  <Override PartName="/xl/charts/chart56.xml" ContentType="application/vnd.openxmlformats-officedocument.drawingml.chart+xml"/>
  <Override PartName="/xl/charts/chart57.xml" ContentType="application/vnd.openxmlformats-officedocument.drawingml.chart+xml"/>
  <Override PartName="/xl/charts/chart58.xml" ContentType="application/vnd.openxmlformats-officedocument.drawingml.chart+xml"/>
  <Override PartName="/xl/drawings/drawing19.xml" ContentType="application/vnd.openxmlformats-officedocument.drawing+xml"/>
  <Override PartName="/xl/charts/chart59.xml" ContentType="application/vnd.openxmlformats-officedocument.drawingml.chart+xml"/>
  <Override PartName="/xl/charts/chart60.xml" ContentType="application/vnd.openxmlformats-officedocument.drawingml.chart+xml"/>
  <Override PartName="/xl/charts/chart61.xml" ContentType="application/vnd.openxmlformats-officedocument.drawingml.chart+xml"/>
  <Override PartName="/xl/charts/chart62.xml" ContentType="application/vnd.openxmlformats-officedocument.drawingml.chart+xml"/>
  <Override PartName="/xl/charts/chart63.xml" ContentType="application/vnd.openxmlformats-officedocument.drawingml.chart+xml"/>
  <Override PartName="/xl/charts/chart64.xml" ContentType="application/vnd.openxmlformats-officedocument.drawingml.chart+xml"/>
  <Override PartName="/xl/drawings/drawing20.xml" ContentType="application/vnd.openxmlformats-officedocument.drawing+xml"/>
  <Override PartName="/xl/charts/chart65.xml" ContentType="application/vnd.openxmlformats-officedocument.drawingml.chart+xml"/>
  <Override PartName="/xl/charts/chart66.xml" ContentType="application/vnd.openxmlformats-officedocument.drawingml.chart+xml"/>
  <Override PartName="/xl/charts/chart67.xml" ContentType="application/vnd.openxmlformats-officedocument.drawingml.chart+xml"/>
  <Override PartName="/xl/charts/chart68.xml" ContentType="application/vnd.openxmlformats-officedocument.drawingml.chart+xml"/>
  <Override PartName="/xl/charts/chart69.xml" ContentType="application/vnd.openxmlformats-officedocument.drawingml.chart+xml"/>
  <Override PartName="/xl/drawings/drawing21.xml" ContentType="application/vnd.openxmlformats-officedocument.drawing+xml"/>
  <Override PartName="/xl/charts/chart70.xml" ContentType="application/vnd.openxmlformats-officedocument.drawingml.chart+xml"/>
  <Override PartName="/xl/drawings/drawing22.xml" ContentType="application/vnd.openxmlformats-officedocument.drawing+xml"/>
  <Override PartName="/xl/charts/chart7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629"/>
  <workbookPr defaultThemeVersion="124226"/>
  <mc:AlternateContent xmlns:mc="http://schemas.openxmlformats.org/markup-compatibility/2006">
    <mc:Choice Requires="x15">
      <x15ac:absPath xmlns:x15ac="http://schemas.microsoft.com/office/spreadsheetml/2010/11/ac" url="\\LOFIGRP4\ces\4t mandat CES\04 PUBLICACIONS\01 MEMÒRIA\2021\6. Capítols maquetats i excels OK\"/>
    </mc:Choice>
  </mc:AlternateContent>
  <xr:revisionPtr revIDLastSave="0" documentId="13_ncr:1_{2F2E1AFF-0D67-4BA6-A67F-2025B55981B8}" xr6:coauthVersionLast="47" xr6:coauthVersionMax="47" xr10:uidLastSave="{00000000-0000-0000-0000-000000000000}"/>
  <bookViews>
    <workbookView xWindow="-120" yWindow="-120" windowWidth="21840" windowHeight="13140" tabRatio="875" firstSheet="1" activeTab="1" xr2:uid="{00000000-000D-0000-FFFF-FFFF00000000}"/>
  </bookViews>
  <sheets>
    <sheet name="Índice" sheetId="86" state="hidden" r:id="rId1"/>
    <sheet name="Índex" sheetId="87" r:id="rId2"/>
    <sheet name="Q1" sheetId="25" r:id="rId3"/>
    <sheet name="Q2-GA1-GA2" sheetId="24" r:id="rId4"/>
    <sheet name="Q3-GA3" sheetId="1" r:id="rId5"/>
    <sheet name="Q4" sheetId="49" r:id="rId6"/>
    <sheet name="Q5-GA4-GA5" sheetId="48" r:id="rId7"/>
    <sheet name="Q6-GA6-GA11" sheetId="57" r:id="rId8"/>
    <sheet name="Q7-GA12-GA16" sheetId="63" r:id="rId9"/>
    <sheet name="Q8-GA17-GA21" sheetId="62" r:id="rId10"/>
    <sheet name="Q9-GA22-GA26" sheetId="61" r:id="rId11"/>
    <sheet name="Q10-GA27-GA31" sheetId="60" r:id="rId12"/>
    <sheet name="Q11-GA32-GA36" sheetId="59" r:id="rId13"/>
    <sheet name="Q12-GA37-GA41" sheetId="58" r:id="rId14"/>
    <sheet name="Q13-G1" sheetId="43" r:id="rId15"/>
    <sheet name="Q14" sheetId="74" r:id="rId16"/>
    <sheet name="Q15" sheetId="75" r:id="rId17"/>
    <sheet name="G2" sheetId="19" r:id="rId18"/>
    <sheet name="Q16-G3" sheetId="18" r:id="rId19"/>
    <sheet name="Q17" sheetId="82" r:id="rId20"/>
    <sheet name="G4" sheetId="83" r:id="rId21"/>
    <sheet name="Q18-GA44-GA50" sheetId="52" r:id="rId22"/>
    <sheet name="Q19-GA51-GA56" sheetId="51" r:id="rId23"/>
    <sheet name="Q20-GA57-GA62" sheetId="64" r:id="rId24"/>
    <sheet name="GA63-GA67" sheetId="50" r:id="rId25"/>
    <sheet name="Q21" sheetId="84" r:id="rId26"/>
    <sheet name="QA1" sheetId="45" r:id="rId27"/>
    <sheet name="QA2" sheetId="78" r:id="rId28"/>
    <sheet name="QA3" sheetId="77" r:id="rId29"/>
    <sheet name="QA4-GA42" sheetId="68" r:id="rId30"/>
    <sheet name="GA43" sheetId="81" r:id="rId31"/>
    <sheet name="QA5" sheetId="85" r:id="rId3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K16" i="45" l="1"/>
  <c r="K30" i="45"/>
  <c r="K29" i="45"/>
  <c r="K28" i="45"/>
  <c r="K27" i="45"/>
  <c r="K26" i="45"/>
  <c r="K25" i="45"/>
  <c r="K24" i="45"/>
  <c r="K23" i="45"/>
  <c r="K22" i="45"/>
  <c r="K21" i="45"/>
  <c r="K20" i="45"/>
  <c r="K19" i="45"/>
  <c r="K18" i="45"/>
  <c r="K17" i="45"/>
  <c r="K15" i="45"/>
  <c r="K14" i="45"/>
  <c r="K13" i="45"/>
  <c r="K12" i="45"/>
  <c r="K10" i="45"/>
  <c r="K9" i="45"/>
  <c r="K8" i="45"/>
  <c r="K7" i="45"/>
  <c r="K6" i="45"/>
  <c r="H30" i="45"/>
  <c r="H29" i="45"/>
  <c r="H28" i="45"/>
  <c r="H27" i="45"/>
  <c r="H26" i="45"/>
  <c r="H25" i="45"/>
  <c r="H24" i="45"/>
  <c r="H23" i="45"/>
  <c r="H22" i="45"/>
  <c r="H21" i="45"/>
  <c r="H20" i="45"/>
  <c r="H19" i="45"/>
  <c r="H18" i="45"/>
  <c r="H17" i="45"/>
  <c r="H14" i="45"/>
  <c r="H13" i="45"/>
  <c r="H12" i="45"/>
  <c r="H10" i="45"/>
  <c r="H9" i="45"/>
  <c r="H8" i="45"/>
  <c r="H7" i="45"/>
  <c r="H6" i="45"/>
  <c r="D4" i="68" l="1"/>
  <c r="E117" i="78"/>
  <c r="D117" i="78"/>
  <c r="C117" i="78"/>
  <c r="B117" i="78"/>
  <c r="E113" i="78"/>
  <c r="D113" i="78"/>
  <c r="C113" i="78"/>
  <c r="B113" i="78"/>
  <c r="E111" i="78"/>
  <c r="D111" i="78"/>
  <c r="C111" i="78"/>
  <c r="B111" i="78"/>
  <c r="E107" i="78"/>
  <c r="D107" i="78"/>
  <c r="C107" i="78"/>
  <c r="B107" i="78"/>
  <c r="E104" i="78"/>
  <c r="D104" i="78"/>
  <c r="C104" i="78"/>
  <c r="B104" i="78"/>
  <c r="E101" i="78"/>
  <c r="D101" i="78"/>
  <c r="C101" i="78"/>
  <c r="B101" i="78"/>
  <c r="E98" i="78"/>
  <c r="D98" i="78"/>
  <c r="C98" i="78"/>
  <c r="B98" i="78"/>
  <c r="E86" i="78"/>
  <c r="D86" i="78"/>
  <c r="C86" i="78"/>
  <c r="B86" i="78"/>
  <c r="E84" i="78"/>
  <c r="D84" i="78"/>
  <c r="C84" i="78"/>
  <c r="B84" i="78"/>
  <c r="E80" i="78"/>
  <c r="D80" i="78"/>
  <c r="C80" i="78"/>
  <c r="B80" i="78"/>
  <c r="E75" i="78"/>
  <c r="D75" i="78"/>
  <c r="C75" i="78"/>
  <c r="B75" i="78"/>
  <c r="E64" i="78"/>
  <c r="D64" i="78"/>
  <c r="C64" i="78"/>
  <c r="B64" i="78"/>
  <c r="E58" i="78"/>
  <c r="D58" i="78"/>
  <c r="C58" i="78"/>
  <c r="B58" i="78"/>
  <c r="E53" i="78"/>
  <c r="D53" i="78"/>
  <c r="C53" i="78"/>
  <c r="B53" i="78"/>
  <c r="E49" i="78"/>
  <c r="D49" i="78"/>
  <c r="C49" i="78"/>
  <c r="B49" i="78"/>
  <c r="E46" i="78"/>
  <c r="D46" i="78"/>
  <c r="C46" i="78"/>
  <c r="B46" i="78"/>
  <c r="E34" i="78"/>
  <c r="D34" i="78"/>
  <c r="C34" i="78"/>
  <c r="B34" i="78"/>
  <c r="E32" i="78"/>
  <c r="E31" i="78" s="1"/>
  <c r="D32" i="78"/>
  <c r="D31" i="78" s="1"/>
  <c r="C31" i="78"/>
  <c r="B31" i="78"/>
  <c r="E21" i="78"/>
  <c r="D21" i="78"/>
  <c r="C21" i="78"/>
  <c r="B21" i="78"/>
  <c r="E5" i="78"/>
  <c r="D5" i="78"/>
  <c r="C5" i="78"/>
  <c r="B5" i="78"/>
  <c r="B4" i="78" s="1"/>
  <c r="L14" i="45"/>
  <c r="M14" i="45"/>
  <c r="M8" i="45"/>
  <c r="M30" i="45"/>
  <c r="L30" i="45"/>
  <c r="N30" i="45" s="1"/>
  <c r="M29" i="45"/>
  <c r="L29" i="45"/>
  <c r="M28" i="45"/>
  <c r="L28" i="45"/>
  <c r="M27" i="45"/>
  <c r="L27" i="45"/>
  <c r="M26" i="45"/>
  <c r="L26" i="45"/>
  <c r="N26" i="45" s="1"/>
  <c r="M25" i="45"/>
  <c r="L25" i="45"/>
  <c r="M24" i="45"/>
  <c r="L24" i="45"/>
  <c r="N24" i="45" s="1"/>
  <c r="M23" i="45"/>
  <c r="L23" i="45"/>
  <c r="M22" i="45"/>
  <c r="L22" i="45"/>
  <c r="M21" i="45"/>
  <c r="L21" i="45"/>
  <c r="M20" i="45"/>
  <c r="L20" i="45"/>
  <c r="N20" i="45" s="1"/>
  <c r="M19" i="45"/>
  <c r="L19" i="45"/>
  <c r="M18" i="45"/>
  <c r="L18" i="45"/>
  <c r="N18" i="45" s="1"/>
  <c r="M17" i="45"/>
  <c r="L17" i="45"/>
  <c r="N14" i="45"/>
  <c r="M13" i="45"/>
  <c r="L13" i="45"/>
  <c r="M12" i="45"/>
  <c r="L12" i="45"/>
  <c r="M10" i="45"/>
  <c r="L10" i="45"/>
  <c r="M9" i="45"/>
  <c r="L9" i="45"/>
  <c r="L8" i="45"/>
  <c r="M7" i="45"/>
  <c r="L7" i="45"/>
  <c r="M6" i="45"/>
  <c r="L6" i="45"/>
  <c r="J11" i="45"/>
  <c r="K11" i="45" s="1"/>
  <c r="J5" i="45"/>
  <c r="G16" i="45"/>
  <c r="H16" i="45" s="1"/>
  <c r="F16" i="45"/>
  <c r="L16" i="45" s="1"/>
  <c r="G15" i="45"/>
  <c r="F15" i="45"/>
  <c r="G5" i="45"/>
  <c r="F5" i="45"/>
  <c r="L5" i="45" s="1"/>
  <c r="N8" i="45" l="1"/>
  <c r="O29" i="45"/>
  <c r="O9" i="45"/>
  <c r="N13" i="45"/>
  <c r="N23" i="45"/>
  <c r="D4" i="78"/>
  <c r="N7" i="45"/>
  <c r="J4" i="45"/>
  <c r="K4" i="45" s="1"/>
  <c r="K5" i="45"/>
  <c r="N6" i="45"/>
  <c r="N9" i="45"/>
  <c r="M16" i="45"/>
  <c r="O16" i="45" s="1"/>
  <c r="G11" i="45"/>
  <c r="H15" i="45"/>
  <c r="C4" i="78"/>
  <c r="M5" i="45"/>
  <c r="O5" i="45" s="1"/>
  <c r="H5" i="45"/>
  <c r="O17" i="45"/>
  <c r="N29" i="45"/>
  <c r="N21" i="45"/>
  <c r="O26" i="45"/>
  <c r="N27" i="45"/>
  <c r="O8" i="45"/>
  <c r="N12" i="45"/>
  <c r="N19" i="45"/>
  <c r="N25" i="45"/>
  <c r="O30" i="45"/>
  <c r="N17" i="45"/>
  <c r="O23" i="45"/>
  <c r="N28" i="45"/>
  <c r="O21" i="45"/>
  <c r="O24" i="45"/>
  <c r="O6" i="45"/>
  <c r="N10" i="45"/>
  <c r="O18" i="45"/>
  <c r="E4" i="78"/>
  <c r="O20" i="45"/>
  <c r="O27" i="45"/>
  <c r="F11" i="45"/>
  <c r="L11" i="45" s="1"/>
  <c r="O12" i="45"/>
  <c r="M15" i="45"/>
  <c r="L15" i="45"/>
  <c r="N22" i="45"/>
  <c r="O14" i="45"/>
  <c r="O7" i="45"/>
  <c r="O10" i="45"/>
  <c r="O13" i="45"/>
  <c r="O19" i="45"/>
  <c r="O22" i="45"/>
  <c r="O25" i="45"/>
  <c r="O28" i="45"/>
  <c r="G4" i="45" l="1"/>
  <c r="H11" i="45"/>
  <c r="M11" i="45"/>
  <c r="N11" i="45" s="1"/>
  <c r="N5" i="45"/>
  <c r="O15" i="45"/>
  <c r="N16" i="45"/>
  <c r="F4" i="45"/>
  <c r="L4" i="45" s="1"/>
  <c r="N15" i="45"/>
  <c r="O11" i="45" l="1"/>
  <c r="M4" i="45"/>
  <c r="N4" i="45" s="1"/>
  <c r="H4" i="45"/>
  <c r="O4" i="45" l="1"/>
  <c r="B4" i="50"/>
  <c r="D4" i="50"/>
  <c r="B5" i="50"/>
  <c r="D5" i="50"/>
  <c r="B6" i="50"/>
  <c r="D6" i="50"/>
  <c r="B7" i="50"/>
  <c r="D7" i="50"/>
  <c r="B8" i="50"/>
  <c r="D8" i="50"/>
  <c r="B9" i="50"/>
  <c r="D9" i="50"/>
  <c r="B10" i="50"/>
  <c r="D10" i="50"/>
  <c r="B11" i="50"/>
  <c r="D11" i="50"/>
  <c r="B12" i="50"/>
  <c r="D12" i="50"/>
  <c r="B13" i="50"/>
  <c r="D13" i="50"/>
  <c r="B14" i="50"/>
  <c r="D14" i="50"/>
  <c r="B15" i="50"/>
  <c r="D15" i="50"/>
  <c r="B16" i="50"/>
  <c r="D16" i="50"/>
  <c r="B17" i="50"/>
  <c r="D17" i="50"/>
  <c r="B18" i="50"/>
  <c r="D18" i="50"/>
  <c r="B19" i="50"/>
  <c r="D19" i="50"/>
  <c r="B20" i="50"/>
  <c r="D20" i="50"/>
  <c r="G4" i="50"/>
  <c r="I4" i="50"/>
  <c r="G5" i="50"/>
  <c r="I5" i="50"/>
  <c r="G6" i="50"/>
  <c r="I6" i="50"/>
  <c r="G7" i="50"/>
  <c r="I7" i="50"/>
  <c r="G8" i="50"/>
  <c r="I8" i="50"/>
  <c r="G9" i="50"/>
  <c r="I9" i="50"/>
  <c r="G10" i="50"/>
  <c r="I10" i="50"/>
  <c r="G11" i="50"/>
  <c r="I11" i="50"/>
  <c r="G12" i="50"/>
  <c r="I12" i="50"/>
  <c r="G13" i="50"/>
  <c r="I13" i="50"/>
  <c r="G14" i="50"/>
  <c r="I14" i="50"/>
  <c r="G15" i="50"/>
  <c r="I15" i="50"/>
  <c r="G16" i="50"/>
  <c r="I16" i="50"/>
  <c r="G17" i="50"/>
  <c r="I17" i="50"/>
  <c r="G18" i="50"/>
  <c r="I18" i="50"/>
  <c r="G19" i="50"/>
  <c r="I19" i="50"/>
  <c r="G20" i="50"/>
  <c r="I20" i="50"/>
  <c r="L4" i="50"/>
  <c r="N4" i="50"/>
  <c r="L5" i="50"/>
  <c r="N5" i="50"/>
  <c r="L6" i="50"/>
  <c r="N6" i="50"/>
  <c r="L7" i="50"/>
  <c r="N7" i="50"/>
  <c r="L8" i="50"/>
  <c r="N8" i="50"/>
  <c r="L9" i="50"/>
  <c r="N9" i="50"/>
  <c r="L10" i="50"/>
  <c r="N10" i="50"/>
  <c r="L11" i="50"/>
  <c r="N11" i="50"/>
  <c r="L12" i="50"/>
  <c r="N12" i="50"/>
  <c r="L13" i="50"/>
  <c r="N13" i="50"/>
  <c r="L14" i="50"/>
  <c r="N14" i="50"/>
  <c r="L15" i="50"/>
  <c r="N15" i="50"/>
  <c r="L16" i="50"/>
  <c r="N16" i="50"/>
  <c r="L17" i="50"/>
  <c r="N17" i="50"/>
  <c r="L18" i="50"/>
  <c r="N18" i="50"/>
  <c r="L19" i="50"/>
  <c r="N19" i="50"/>
  <c r="L20" i="50"/>
  <c r="N20" i="50"/>
  <c r="R4" i="50"/>
  <c r="T4" i="50"/>
  <c r="R5" i="50"/>
  <c r="T5" i="50"/>
  <c r="R6" i="50"/>
  <c r="T6" i="50"/>
  <c r="R7" i="50"/>
  <c r="T7" i="50"/>
  <c r="R8" i="50"/>
  <c r="T8" i="50"/>
  <c r="R9" i="50"/>
  <c r="T9" i="50"/>
  <c r="R10" i="50"/>
  <c r="T10" i="50"/>
  <c r="R11" i="50"/>
  <c r="T11" i="50"/>
  <c r="R12" i="50"/>
  <c r="T12" i="50"/>
  <c r="R13" i="50"/>
  <c r="T13" i="50"/>
  <c r="R14" i="50"/>
  <c r="T14" i="50"/>
  <c r="R15" i="50"/>
  <c r="T15" i="50"/>
  <c r="R16" i="50"/>
  <c r="T16" i="50"/>
  <c r="R17" i="50"/>
  <c r="T17" i="50"/>
  <c r="R18" i="50"/>
  <c r="T18" i="50"/>
  <c r="R19" i="50"/>
  <c r="T19" i="50"/>
  <c r="R20" i="50"/>
  <c r="T20" i="50"/>
  <c r="W4" i="50"/>
  <c r="Y4" i="50"/>
  <c r="W5" i="50"/>
  <c r="Y5" i="50"/>
  <c r="W6" i="50"/>
  <c r="Y6" i="50"/>
  <c r="W7" i="50"/>
  <c r="Y7" i="50"/>
  <c r="W8" i="50"/>
  <c r="Y8" i="50"/>
  <c r="W9" i="50"/>
  <c r="Y9" i="50"/>
  <c r="W10" i="50"/>
  <c r="Y10" i="50"/>
  <c r="W11" i="50"/>
  <c r="Y11" i="50"/>
  <c r="W12" i="50"/>
  <c r="Y12" i="50"/>
  <c r="W13" i="50"/>
  <c r="Y13" i="50"/>
  <c r="W14" i="50"/>
  <c r="Y14" i="50"/>
  <c r="W15" i="50"/>
  <c r="Y15" i="50"/>
  <c r="W16" i="50"/>
  <c r="Y16" i="50"/>
  <c r="W17" i="50"/>
  <c r="Y17" i="50"/>
  <c r="W18" i="50"/>
  <c r="Y18" i="50"/>
  <c r="W19" i="50"/>
  <c r="Y19" i="50"/>
  <c r="W20" i="50"/>
  <c r="Y20" i="50"/>
  <c r="Y3" i="50"/>
  <c r="T3" i="50"/>
  <c r="N3" i="50"/>
  <c r="I3" i="50"/>
  <c r="D3" i="50"/>
  <c r="W3" i="50"/>
  <c r="R3" i="50"/>
  <c r="L3" i="50"/>
  <c r="G3" i="50"/>
  <c r="B3" i="50"/>
  <c r="G21" i="64"/>
  <c r="X20" i="50" s="1"/>
  <c r="F21" i="64"/>
  <c r="S20" i="50" s="1"/>
  <c r="E21" i="64"/>
  <c r="D21" i="64"/>
  <c r="M20" i="50" s="1"/>
  <c r="C21" i="64"/>
  <c r="H20" i="50" s="1"/>
  <c r="B21" i="64"/>
  <c r="C20" i="50" s="1"/>
  <c r="G20" i="64"/>
  <c r="X19" i="50" s="1"/>
  <c r="F20" i="64"/>
  <c r="S19" i="50" s="1"/>
  <c r="E20" i="64"/>
  <c r="D20" i="64"/>
  <c r="M19" i="50" s="1"/>
  <c r="C20" i="64"/>
  <c r="H19" i="50" s="1"/>
  <c r="B20" i="64"/>
  <c r="C19" i="50" s="1"/>
  <c r="G19" i="64"/>
  <c r="X18" i="50" s="1"/>
  <c r="F19" i="64"/>
  <c r="S18" i="50" s="1"/>
  <c r="E19" i="64"/>
  <c r="D19" i="64"/>
  <c r="M18" i="50" s="1"/>
  <c r="C19" i="64"/>
  <c r="H18" i="50" s="1"/>
  <c r="B19" i="64"/>
  <c r="C18" i="50" s="1"/>
  <c r="G18" i="64"/>
  <c r="X17" i="50" s="1"/>
  <c r="F18" i="64"/>
  <c r="S17" i="50" s="1"/>
  <c r="E18" i="64"/>
  <c r="D18" i="64"/>
  <c r="M17" i="50" s="1"/>
  <c r="C18" i="64"/>
  <c r="H17" i="50" s="1"/>
  <c r="B18" i="64"/>
  <c r="C17" i="50" s="1"/>
  <c r="G17" i="64"/>
  <c r="X16" i="50" s="1"/>
  <c r="F17" i="64"/>
  <c r="S16" i="50" s="1"/>
  <c r="E17" i="64"/>
  <c r="D17" i="64"/>
  <c r="M16" i="50" s="1"/>
  <c r="C17" i="64"/>
  <c r="H16" i="50" s="1"/>
  <c r="B17" i="64"/>
  <c r="C16" i="50" s="1"/>
  <c r="G16" i="64"/>
  <c r="X15" i="50" s="1"/>
  <c r="F16" i="64"/>
  <c r="S15" i="50" s="1"/>
  <c r="E16" i="64"/>
  <c r="D16" i="64"/>
  <c r="M15" i="50" s="1"/>
  <c r="C16" i="64"/>
  <c r="H15" i="50" s="1"/>
  <c r="B16" i="64"/>
  <c r="C15" i="50" s="1"/>
  <c r="G15" i="64"/>
  <c r="X14" i="50" s="1"/>
  <c r="F15" i="64"/>
  <c r="S14" i="50" s="1"/>
  <c r="E15" i="64"/>
  <c r="D15" i="64"/>
  <c r="M14" i="50" s="1"/>
  <c r="C15" i="64"/>
  <c r="H14" i="50" s="1"/>
  <c r="B15" i="64"/>
  <c r="C14" i="50" s="1"/>
  <c r="G14" i="64"/>
  <c r="X13" i="50" s="1"/>
  <c r="F14" i="64"/>
  <c r="S13" i="50" s="1"/>
  <c r="E14" i="64"/>
  <c r="D14" i="64"/>
  <c r="M13" i="50" s="1"/>
  <c r="C14" i="64"/>
  <c r="H13" i="50" s="1"/>
  <c r="B14" i="64"/>
  <c r="C13" i="50" s="1"/>
  <c r="G13" i="64"/>
  <c r="X12" i="50" s="1"/>
  <c r="F13" i="64"/>
  <c r="S12" i="50" s="1"/>
  <c r="E13" i="64"/>
  <c r="D13" i="64"/>
  <c r="M12" i="50" s="1"/>
  <c r="C13" i="64"/>
  <c r="H12" i="50" s="1"/>
  <c r="B13" i="64"/>
  <c r="C12" i="50" s="1"/>
  <c r="G12" i="64"/>
  <c r="X11" i="50" s="1"/>
  <c r="F12" i="64"/>
  <c r="S11" i="50" s="1"/>
  <c r="E12" i="64"/>
  <c r="D12" i="64"/>
  <c r="M11" i="50" s="1"/>
  <c r="C12" i="64"/>
  <c r="H11" i="50" s="1"/>
  <c r="B12" i="64"/>
  <c r="C11" i="50" s="1"/>
  <c r="G11" i="64"/>
  <c r="X10" i="50" s="1"/>
  <c r="F11" i="64"/>
  <c r="S10" i="50" s="1"/>
  <c r="E11" i="64"/>
  <c r="D11" i="64"/>
  <c r="M10" i="50" s="1"/>
  <c r="C11" i="64"/>
  <c r="H10" i="50" s="1"/>
  <c r="B11" i="64"/>
  <c r="C10" i="50" s="1"/>
  <c r="G10" i="64"/>
  <c r="X9" i="50" s="1"/>
  <c r="F10" i="64"/>
  <c r="S9" i="50" s="1"/>
  <c r="E10" i="64"/>
  <c r="D10" i="64"/>
  <c r="M9" i="50" s="1"/>
  <c r="C10" i="64"/>
  <c r="H9" i="50" s="1"/>
  <c r="B10" i="64"/>
  <c r="C9" i="50" s="1"/>
  <c r="G9" i="64"/>
  <c r="X8" i="50" s="1"/>
  <c r="F9" i="64"/>
  <c r="S8" i="50" s="1"/>
  <c r="E9" i="64"/>
  <c r="D9" i="64"/>
  <c r="M8" i="50" s="1"/>
  <c r="C9" i="64"/>
  <c r="H8" i="50" s="1"/>
  <c r="B9" i="64"/>
  <c r="C8" i="50" s="1"/>
  <c r="G8" i="64"/>
  <c r="X7" i="50" s="1"/>
  <c r="F8" i="64"/>
  <c r="S7" i="50" s="1"/>
  <c r="E8" i="64"/>
  <c r="D8" i="64"/>
  <c r="M7" i="50" s="1"/>
  <c r="C8" i="64"/>
  <c r="H7" i="50" s="1"/>
  <c r="B8" i="64"/>
  <c r="C7" i="50" s="1"/>
  <c r="G7" i="64"/>
  <c r="X6" i="50" s="1"/>
  <c r="F7" i="64"/>
  <c r="S6" i="50" s="1"/>
  <c r="E7" i="64"/>
  <c r="D7" i="64"/>
  <c r="M6" i="50" s="1"/>
  <c r="C7" i="64"/>
  <c r="H6" i="50" s="1"/>
  <c r="B7" i="64"/>
  <c r="C6" i="50" s="1"/>
  <c r="G6" i="64"/>
  <c r="X5" i="50" s="1"/>
  <c r="F6" i="64"/>
  <c r="S5" i="50" s="1"/>
  <c r="E6" i="64"/>
  <c r="D6" i="64"/>
  <c r="M5" i="50" s="1"/>
  <c r="C6" i="64"/>
  <c r="H5" i="50" s="1"/>
  <c r="B6" i="64"/>
  <c r="C5" i="50" s="1"/>
  <c r="G5" i="64"/>
  <c r="X4" i="50" s="1"/>
  <c r="F5" i="64"/>
  <c r="S4" i="50" s="1"/>
  <c r="E5" i="64"/>
  <c r="D5" i="64"/>
  <c r="M4" i="50" s="1"/>
  <c r="C5" i="64"/>
  <c r="H4" i="50" s="1"/>
  <c r="B5" i="64"/>
  <c r="C4" i="50" s="1"/>
  <c r="G4" i="64"/>
  <c r="X3" i="50" s="1"/>
  <c r="F4" i="64"/>
  <c r="S3" i="50" s="1"/>
  <c r="E4" i="64"/>
  <c r="D4" i="64"/>
  <c r="M3" i="50" s="1"/>
  <c r="C4" i="64"/>
  <c r="H3" i="50" s="1"/>
  <c r="B4" i="64"/>
  <c r="C3" i="50" s="1"/>
  <c r="F26" i="24"/>
  <c r="E23" i="48"/>
  <c r="B24" i="48"/>
  <c r="C24" i="48"/>
  <c r="D24" i="48"/>
  <c r="E24" i="48"/>
  <c r="K13" i="48"/>
  <c r="H13" i="48"/>
  <c r="E13" i="48"/>
  <c r="B13" i="48"/>
  <c r="F27" i="24"/>
  <c r="B27" i="24"/>
  <c r="B26" i="24"/>
  <c r="C27" i="24"/>
  <c r="D27" i="24"/>
  <c r="E27" i="24"/>
  <c r="N13" i="24"/>
  <c r="K13" i="24"/>
  <c r="H13" i="24"/>
  <c r="E13" i="24"/>
  <c r="B13" i="24"/>
  <c r="D4" i="74" l="1"/>
  <c r="B4" i="74"/>
  <c r="F16" i="74"/>
  <c r="F15" i="74"/>
  <c r="E15" i="74"/>
  <c r="E16" i="74"/>
  <c r="E14" i="74"/>
  <c r="C15" i="74"/>
  <c r="C16" i="74"/>
  <c r="C14" i="74"/>
  <c r="D3" i="75"/>
  <c r="E4" i="75" s="1"/>
  <c r="B3" i="75"/>
  <c r="C4" i="75" s="1"/>
  <c r="Q24" i="43"/>
  <c r="Q10" i="43"/>
  <c r="Q3" i="43"/>
  <c r="Q4" i="43"/>
  <c r="P4" i="43"/>
  <c r="H6" i="18"/>
  <c r="H15" i="18"/>
  <c r="H16" i="18"/>
  <c r="H5" i="18"/>
  <c r="H4" i="18"/>
  <c r="H14" i="18"/>
  <c r="H13" i="18"/>
  <c r="H12" i="18"/>
  <c r="H11" i="18"/>
  <c r="H10" i="18"/>
  <c r="H9" i="18"/>
  <c r="H8" i="18"/>
  <c r="H7" i="18"/>
  <c r="D30" i="43"/>
  <c r="E30" i="43"/>
  <c r="F30" i="43"/>
  <c r="G30" i="43"/>
  <c r="H30" i="43"/>
  <c r="I30" i="43"/>
  <c r="J30" i="43"/>
  <c r="K30" i="43"/>
  <c r="L30" i="43"/>
  <c r="M30" i="43"/>
  <c r="N30" i="43"/>
  <c r="O30" i="43"/>
  <c r="D31" i="43"/>
  <c r="E31" i="43"/>
  <c r="F31" i="43"/>
  <c r="G31" i="43"/>
  <c r="H31" i="43"/>
  <c r="I31" i="43"/>
  <c r="J31" i="43"/>
  <c r="K31" i="43"/>
  <c r="L31" i="43"/>
  <c r="M31" i="43"/>
  <c r="N31" i="43"/>
  <c r="O31" i="43"/>
  <c r="C31" i="43"/>
  <c r="C30" i="43"/>
  <c r="C29" i="43"/>
  <c r="D29" i="43"/>
  <c r="E29" i="43"/>
  <c r="F29" i="43"/>
  <c r="G29" i="43"/>
  <c r="H29" i="43"/>
  <c r="I29" i="43"/>
  <c r="J29" i="43"/>
  <c r="K29" i="43"/>
  <c r="L29" i="43"/>
  <c r="M29" i="43"/>
  <c r="N29" i="43"/>
  <c r="O29" i="43"/>
  <c r="B31" i="43"/>
  <c r="B30" i="43"/>
  <c r="B29" i="43"/>
  <c r="D28" i="43"/>
  <c r="E28" i="43"/>
  <c r="F28" i="43"/>
  <c r="G28" i="43"/>
  <c r="H28" i="43"/>
  <c r="I28" i="43"/>
  <c r="J28" i="43"/>
  <c r="K28" i="43"/>
  <c r="L28" i="43"/>
  <c r="M28" i="43"/>
  <c r="N28" i="43"/>
  <c r="O28" i="43"/>
  <c r="C28" i="43"/>
  <c r="P24" i="43"/>
  <c r="Q23" i="43"/>
  <c r="P23" i="43"/>
  <c r="Q22" i="43"/>
  <c r="P22" i="43"/>
  <c r="Q21" i="43"/>
  <c r="P21" i="43"/>
  <c r="Q20" i="43"/>
  <c r="P20" i="43"/>
  <c r="Q19" i="43"/>
  <c r="P19" i="43"/>
  <c r="Q18" i="43"/>
  <c r="P18" i="43"/>
  <c r="Q17" i="43"/>
  <c r="P17" i="43"/>
  <c r="Q16" i="43"/>
  <c r="P16" i="43"/>
  <c r="Q15" i="43"/>
  <c r="P15" i="43"/>
  <c r="Q14" i="43"/>
  <c r="P14" i="43"/>
  <c r="Q13" i="43"/>
  <c r="P13" i="43"/>
  <c r="Q12" i="43"/>
  <c r="P12" i="43"/>
  <c r="Q11" i="43"/>
  <c r="P11" i="43"/>
  <c r="P10" i="43"/>
  <c r="Q9" i="43"/>
  <c r="P9" i="43"/>
  <c r="Q8" i="43"/>
  <c r="P8" i="43"/>
  <c r="Q7" i="43"/>
  <c r="P7" i="43"/>
  <c r="Q6" i="43"/>
  <c r="P6" i="43"/>
  <c r="Q5" i="43"/>
  <c r="P5" i="43"/>
  <c r="P3" i="43"/>
  <c r="F7" i="77"/>
  <c r="F8" i="77"/>
  <c r="F9" i="77"/>
  <c r="F10" i="77"/>
  <c r="F11" i="77"/>
  <c r="F12" i="77"/>
  <c r="F13" i="77"/>
  <c r="F14" i="77"/>
  <c r="F15" i="77"/>
  <c r="F16" i="77"/>
  <c r="F17" i="77"/>
  <c r="F18" i="77"/>
  <c r="F19" i="77"/>
  <c r="F20" i="77"/>
  <c r="F22" i="77"/>
  <c r="F23" i="77"/>
  <c r="F24" i="77"/>
  <c r="F25" i="77"/>
  <c r="F26" i="77"/>
  <c r="F27" i="77"/>
  <c r="F28" i="77"/>
  <c r="F29" i="77"/>
  <c r="F30" i="77"/>
  <c r="F32" i="77"/>
  <c r="F33" i="77"/>
  <c r="F34" i="77"/>
  <c r="F36" i="77"/>
  <c r="F37" i="77"/>
  <c r="F38" i="77"/>
  <c r="F39" i="77"/>
  <c r="F40" i="77"/>
  <c r="F41" i="77"/>
  <c r="F42" i="77"/>
  <c r="F43" i="77"/>
  <c r="F44" i="77"/>
  <c r="F45" i="77"/>
  <c r="F46" i="77"/>
  <c r="F48" i="77"/>
  <c r="F49" i="77"/>
  <c r="F51" i="77"/>
  <c r="F52" i="77"/>
  <c r="F53" i="77"/>
  <c r="F55" i="77"/>
  <c r="F56" i="77"/>
  <c r="F57" i="77"/>
  <c r="F58" i="77"/>
  <c r="F60" i="77"/>
  <c r="F61" i="77"/>
  <c r="F63" i="77"/>
  <c r="F64" i="77"/>
  <c r="F65" i="77"/>
  <c r="F66" i="77"/>
  <c r="F67" i="77"/>
  <c r="F68" i="77"/>
  <c r="F69" i="77"/>
  <c r="F70" i="77"/>
  <c r="F71" i="77"/>
  <c r="F72" i="77"/>
  <c r="F73" i="77"/>
  <c r="F74" i="77"/>
  <c r="F75" i="77"/>
  <c r="F76" i="77"/>
  <c r="F78" i="77"/>
  <c r="F79" i="77"/>
  <c r="F80" i="77"/>
  <c r="F81" i="77"/>
  <c r="F83" i="77"/>
  <c r="F84" i="77"/>
  <c r="F85" i="77"/>
  <c r="F87" i="77"/>
  <c r="F89" i="77"/>
  <c r="F90" i="77"/>
  <c r="F91" i="77"/>
  <c r="F92" i="77"/>
  <c r="F93" i="77"/>
  <c r="F94" i="77"/>
  <c r="F95" i="77"/>
  <c r="F96" i="77"/>
  <c r="F97" i="77"/>
  <c r="F98" i="77"/>
  <c r="F99" i="77"/>
  <c r="F101" i="77"/>
  <c r="F102" i="77"/>
  <c r="F104" i="77"/>
  <c r="F105" i="77"/>
  <c r="F107" i="77"/>
  <c r="F108" i="77"/>
  <c r="F110" i="77"/>
  <c r="F111" i="77"/>
  <c r="F112" i="77"/>
  <c r="F114" i="77"/>
  <c r="F116" i="77"/>
  <c r="F117" i="77"/>
  <c r="F118" i="77"/>
  <c r="F120" i="77"/>
  <c r="F121" i="77"/>
  <c r="F6" i="77"/>
  <c r="F4" i="77"/>
  <c r="F14" i="78"/>
  <c r="F15" i="78"/>
  <c r="F16" i="78"/>
  <c r="F17" i="78"/>
  <c r="F18" i="78"/>
  <c r="F19" i="78"/>
  <c r="F20" i="78"/>
  <c r="F22" i="78"/>
  <c r="F23" i="78"/>
  <c r="F24" i="78"/>
  <c r="F25" i="78"/>
  <c r="F26" i="78"/>
  <c r="F27" i="78"/>
  <c r="F28" i="78"/>
  <c r="F29" i="78"/>
  <c r="F30" i="78"/>
  <c r="F32" i="78"/>
  <c r="F33" i="78"/>
  <c r="F35" i="78"/>
  <c r="F36" i="78"/>
  <c r="F37" i="78"/>
  <c r="F38" i="78"/>
  <c r="F39" i="78"/>
  <c r="F40" i="78"/>
  <c r="F41" i="78"/>
  <c r="F42" i="78"/>
  <c r="F43" i="78"/>
  <c r="F44" i="78"/>
  <c r="F45" i="78"/>
  <c r="F47" i="78"/>
  <c r="F48" i="78"/>
  <c r="F50" i="78"/>
  <c r="F51" i="78"/>
  <c r="F52" i="78"/>
  <c r="F54" i="78"/>
  <c r="F55" i="78"/>
  <c r="F56" i="78"/>
  <c r="F59" i="78"/>
  <c r="F60" i="78"/>
  <c r="F62" i="78"/>
  <c r="F63" i="78"/>
  <c r="F65" i="78"/>
  <c r="F66" i="78"/>
  <c r="F67" i="78"/>
  <c r="F68" i="78"/>
  <c r="F69" i="78"/>
  <c r="F70" i="78"/>
  <c r="F71" i="78"/>
  <c r="F72" i="78"/>
  <c r="F73" i="78"/>
  <c r="F74" i="78"/>
  <c r="F76" i="78"/>
  <c r="F77" i="78"/>
  <c r="F78" i="78"/>
  <c r="F79" i="78"/>
  <c r="F81" i="78"/>
  <c r="F82" i="78"/>
  <c r="F83" i="78"/>
  <c r="F85" i="78"/>
  <c r="F87" i="78"/>
  <c r="F88" i="78"/>
  <c r="F89" i="78"/>
  <c r="F91" i="78"/>
  <c r="F93" i="78"/>
  <c r="F95" i="78"/>
  <c r="F96" i="78"/>
  <c r="F97" i="78"/>
  <c r="F99" i="78"/>
  <c r="F100" i="78"/>
  <c r="F102" i="78"/>
  <c r="F103" i="78"/>
  <c r="F105" i="78"/>
  <c r="F106" i="78"/>
  <c r="F108" i="78"/>
  <c r="F109" i="78"/>
  <c r="F110" i="78"/>
  <c r="F112" i="78"/>
  <c r="F114" i="78"/>
  <c r="F115" i="78"/>
  <c r="F116" i="78"/>
  <c r="F118" i="78"/>
  <c r="F119" i="78"/>
  <c r="F6" i="78"/>
  <c r="F7" i="78"/>
  <c r="F8" i="78"/>
  <c r="F9" i="78"/>
  <c r="F10" i="78"/>
  <c r="F11" i="78"/>
  <c r="F12" i="78"/>
  <c r="F13" i="78"/>
  <c r="F4" i="78"/>
  <c r="F14" i="74"/>
  <c r="F13" i="74"/>
  <c r="F12" i="74"/>
  <c r="F11" i="74"/>
  <c r="F10" i="74"/>
  <c r="F9" i="74"/>
  <c r="F8" i="74"/>
  <c r="F7" i="74"/>
  <c r="F6" i="74"/>
  <c r="F5" i="74"/>
  <c r="E13" i="74"/>
  <c r="E12" i="74"/>
  <c r="E11" i="74"/>
  <c r="E10" i="74"/>
  <c r="E9" i="74"/>
  <c r="E8" i="74"/>
  <c r="E7" i="74"/>
  <c r="E6" i="74"/>
  <c r="C7" i="74"/>
  <c r="C8" i="74"/>
  <c r="C9" i="74"/>
  <c r="C10" i="74"/>
  <c r="C11" i="74"/>
  <c r="C12" i="74"/>
  <c r="C13" i="74"/>
  <c r="C6" i="74"/>
  <c r="F19" i="75"/>
  <c r="F22" i="75"/>
  <c r="F21" i="75"/>
  <c r="F20" i="75"/>
  <c r="F18" i="75"/>
  <c r="F17" i="75"/>
  <c r="F16" i="75"/>
  <c r="F15" i="75"/>
  <c r="F14" i="75"/>
  <c r="F13" i="75"/>
  <c r="F12" i="75"/>
  <c r="F11" i="75"/>
  <c r="F10" i="75"/>
  <c r="F9" i="75"/>
  <c r="F8" i="75"/>
  <c r="F7" i="75"/>
  <c r="F6" i="75"/>
  <c r="F5" i="75"/>
  <c r="F4" i="75"/>
  <c r="E22" i="75"/>
  <c r="E21" i="75"/>
  <c r="E20" i="75"/>
  <c r="E19" i="75"/>
  <c r="E18" i="75"/>
  <c r="E17" i="75"/>
  <c r="E16" i="75"/>
  <c r="E14" i="75"/>
  <c r="E13" i="75"/>
  <c r="E12" i="75"/>
  <c r="E11" i="75"/>
  <c r="E10" i="75"/>
  <c r="E9" i="75"/>
  <c r="E8" i="75"/>
  <c r="E7" i="75"/>
  <c r="E6" i="75"/>
  <c r="E5" i="75"/>
  <c r="C22" i="75"/>
  <c r="C20" i="75"/>
  <c r="C18" i="75"/>
  <c r="C16" i="75"/>
  <c r="C14" i="75"/>
  <c r="C12" i="75"/>
  <c r="C10" i="75"/>
  <c r="C8" i="75"/>
  <c r="C6" i="75"/>
  <c r="B23" i="48"/>
  <c r="C23" i="48"/>
  <c r="D23" i="48"/>
  <c r="C26" i="24"/>
  <c r="D26" i="24"/>
  <c r="E26" i="24"/>
  <c r="B19" i="48"/>
  <c r="C19" i="48"/>
  <c r="D19" i="48"/>
  <c r="E19" i="48"/>
  <c r="B20" i="48"/>
  <c r="C20" i="48"/>
  <c r="D20" i="48"/>
  <c r="E20" i="48"/>
  <c r="B21" i="48"/>
  <c r="C21" i="48"/>
  <c r="D21" i="48"/>
  <c r="E21" i="48"/>
  <c r="B22" i="48"/>
  <c r="C22" i="48"/>
  <c r="D22" i="48"/>
  <c r="E22" i="48"/>
  <c r="E18" i="48"/>
  <c r="D18" i="48"/>
  <c r="C18" i="48"/>
  <c r="B18" i="48"/>
  <c r="F22" i="24"/>
  <c r="F23" i="24"/>
  <c r="F24" i="24"/>
  <c r="F25" i="24"/>
  <c r="F21" i="24"/>
  <c r="E24" i="24"/>
  <c r="E25" i="24"/>
  <c r="E22" i="24"/>
  <c r="E23" i="24"/>
  <c r="E21" i="24"/>
  <c r="D22" i="24"/>
  <c r="D23" i="24"/>
  <c r="D24" i="24"/>
  <c r="D25" i="24"/>
  <c r="D21" i="24"/>
  <c r="C24" i="24"/>
  <c r="C25" i="24"/>
  <c r="C22" i="24"/>
  <c r="C23" i="24"/>
  <c r="C21" i="24"/>
  <c r="B25" i="24"/>
  <c r="B22" i="24"/>
  <c r="B23" i="24"/>
  <c r="B24" i="24"/>
  <c r="B21" i="24"/>
  <c r="D6" i="68"/>
  <c r="D8" i="68"/>
  <c r="D5" i="68"/>
  <c r="D7" i="68"/>
  <c r="D9" i="68"/>
  <c r="F4" i="74" l="1"/>
  <c r="E15" i="75"/>
  <c r="F31" i="77"/>
  <c r="F59" i="77"/>
  <c r="F77" i="77"/>
  <c r="F5" i="77"/>
  <c r="F88" i="77"/>
  <c r="F115" i="77"/>
  <c r="F86" i="77"/>
  <c r="F21" i="77"/>
  <c r="F100" i="77"/>
  <c r="F106" i="77"/>
  <c r="F50" i="77"/>
  <c r="F113" i="77"/>
  <c r="F47" i="77"/>
  <c r="F54" i="77"/>
  <c r="F62" i="77"/>
  <c r="F82" i="77"/>
  <c r="F103" i="77"/>
  <c r="F109" i="77"/>
  <c r="F119" i="77"/>
  <c r="F35" i="77"/>
  <c r="F21" i="78"/>
  <c r="F46" i="78"/>
  <c r="F58" i="78"/>
  <c r="F80" i="78"/>
  <c r="F98" i="78"/>
  <c r="F75" i="78"/>
  <c r="F86" i="78"/>
  <c r="F49" i="78"/>
  <c r="F5" i="78"/>
  <c r="F104" i="78"/>
  <c r="F84" i="78"/>
  <c r="F111" i="78"/>
  <c r="F107" i="78"/>
  <c r="F101" i="78"/>
  <c r="F34" i="78"/>
  <c r="F53" i="78"/>
  <c r="F64" i="78"/>
  <c r="F31" i="78"/>
  <c r="F113" i="78"/>
  <c r="F117" i="78"/>
  <c r="C5" i="75"/>
  <c r="C7" i="75"/>
  <c r="C9" i="75"/>
  <c r="C11" i="75"/>
  <c r="C13" i="75"/>
  <c r="C15" i="75"/>
  <c r="C17" i="75"/>
  <c r="C19" i="75"/>
  <c r="C21" i="75"/>
  <c r="F3" i="75"/>
  <c r="E3" i="75"/>
  <c r="C3" i="75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Administrador</author>
  </authors>
  <commentList>
    <comment ref="H2" authorId="0" shapeId="0" xr:uid="{00000000-0006-0000-1000-000001000000}">
      <text>
        <r>
          <rPr>
            <sz val="9"/>
            <color indexed="81"/>
            <rFont val="Tahoma"/>
            <family val="2"/>
          </rPr>
          <t>Dato directamente del INE de la variación</t>
        </r>
      </text>
    </comment>
  </commentList>
</comments>
</file>

<file path=xl/sharedStrings.xml><?xml version="1.0" encoding="utf-8"?>
<sst xmlns="http://schemas.openxmlformats.org/spreadsheetml/2006/main" count="2631" uniqueCount="849">
  <si>
    <t>Teixits especials, superfícies tèxtils amb floc inserit, puntes, tapisseria, passamaneria, brodats</t>
  </si>
  <si>
    <t>Teles impregnades, recobertes, revestides o estratificades, articles tècnics de matèries tèxtils</t>
  </si>
  <si>
    <t>Teixits de punt</t>
  </si>
  <si>
    <t>Peces i complements (accessoris), de vestir, de punt</t>
  </si>
  <si>
    <t>Peces i complements (accessoris), de vestir, excepte de punt</t>
  </si>
  <si>
    <t>Altres articles tèxtils confeccionats, jocs, robavellaire i draps</t>
  </si>
  <si>
    <t>Calçat, polaines i articles similars, parts d'aquests articles</t>
  </si>
  <si>
    <t>Manufactures de pedra, guix, ciment, amiant (asbest), mica o matèries anàlogues</t>
  </si>
  <si>
    <t>Perles fines (naturals) o cultivades, pedres precioses o semiprecioses, metalls preciosos, xapats de metalls preciosos (plaqué) i manufactures, bijuteria, monedes</t>
  </si>
  <si>
    <t>Altres metalls comuns, cermets, manufactures</t>
  </si>
  <si>
    <t>Eines i útils, articles de ganiveteria i coberts de taula, de metalls comuns, parts d'aquests articles, de metalls comuns</t>
  </si>
  <si>
    <t>Manufactures diverses de metalls comuns</t>
  </si>
  <si>
    <t>Reactors nuclears, calderes, màquines, aparells i artefactes mecànics, parts d'aquestes màquines o aparells</t>
  </si>
  <si>
    <t>Màquines, aparells i material elèctric, i els components, aparells d'enregistrament o reproducció de so, aparells d'enregistrament o reproducció d'imatge i so en televisió, i els components i accessoris d'aquests aparells</t>
  </si>
  <si>
    <t>Vehicles i material per a vies fèrries o similars, i els components, aparells mecànics, fins i tot electromecànics, de senyalització per a vies de comunicació</t>
  </si>
  <si>
    <t>Vaixells i altres artefactes flotants</t>
  </si>
  <si>
    <t>Instruments i aparells d'òptica, fotografia o cinematografia, de mesura, control o precisió, instruments i aparells medicoquirúrgics, components i accessoris d'aquests instruments o aparells</t>
  </si>
  <si>
    <t>Mobles, mobiliari medicoquirúrgic, articles de llit i similars, aparells d'enllumenat no expressats ni compresos en una altra part, anuncis, rètols i plaques indicadores, lluminosos i articles similars, construccions prefabricades</t>
  </si>
  <si>
    <t>Objectes d'art o col·lecció i antiguitats</t>
  </si>
  <si>
    <t>Reservada per a certs usos específics determinats per les autoritats comunitàries competents</t>
  </si>
  <si>
    <t>Minerals metal·lífers, escòries i cendres</t>
  </si>
  <si>
    <t>Animals vius</t>
  </si>
  <si>
    <t>Cereals</t>
  </si>
  <si>
    <t>Productes farmacèutics</t>
  </si>
  <si>
    <t>Abonaments</t>
  </si>
  <si>
    <t>Cotó</t>
  </si>
  <si>
    <t>Productes ceràmics</t>
  </si>
  <si>
    <t>Seda</t>
  </si>
  <si>
    <t>Manufactures diverses</t>
  </si>
  <si>
    <t>Zona euro</t>
  </si>
  <si>
    <t>Espanya</t>
  </si>
  <si>
    <t>Illes Balears</t>
  </si>
  <si>
    <t>Mallorca</t>
  </si>
  <si>
    <t>Menorca</t>
  </si>
  <si>
    <t>Pitiüses</t>
  </si>
  <si>
    <t>Construcció</t>
  </si>
  <si>
    <t>Serveis</t>
  </si>
  <si>
    <t>Agricultura</t>
  </si>
  <si>
    <t>Total</t>
  </si>
  <si>
    <t>Andalusia</t>
  </si>
  <si>
    <t>Aragó</t>
  </si>
  <si>
    <t>Cantàbria</t>
  </si>
  <si>
    <t>Castella i Lleó</t>
  </si>
  <si>
    <t>Catalunya</t>
  </si>
  <si>
    <t>Extremadura</t>
  </si>
  <si>
    <t>Galícia</t>
  </si>
  <si>
    <t>Madrid</t>
  </si>
  <si>
    <t>Navarra</t>
  </si>
  <si>
    <t>País Basc</t>
  </si>
  <si>
    <t>Melilla</t>
  </si>
  <si>
    <t>Saldo exterior</t>
  </si>
  <si>
    <t>Múrcia</t>
  </si>
  <si>
    <t>Astúries</t>
  </si>
  <si>
    <t>La Rioja</t>
  </si>
  <si>
    <t>-</t>
  </si>
  <si>
    <t>Ceuta</t>
  </si>
  <si>
    <t>Energia i indústria</t>
  </si>
  <si>
    <t>%</t>
  </si>
  <si>
    <t>Partides distorsionants</t>
  </si>
  <si>
    <t>Total sense partides distorsionants</t>
  </si>
  <si>
    <t>Aliments</t>
  </si>
  <si>
    <t>Preparacions d'aliments i begudes</t>
  </si>
  <si>
    <t>Paper i manufactures, arts gràfiques</t>
  </si>
  <si>
    <t>Manufactures de pedra, ciment, ceràmica i vidre</t>
  </si>
  <si>
    <t>Material de transport</t>
  </si>
  <si>
    <t>Òptica, fotografia i cinema, aparells de precisió</t>
  </si>
  <si>
    <t>Mercaderies i productes diversos</t>
  </si>
  <si>
    <t>Objectes d'art, de col·lecció o d'antiguitat</t>
  </si>
  <si>
    <t>% variació</t>
  </si>
  <si>
    <t>Com. Valenciana</t>
  </si>
  <si>
    <t xml:space="preserve"> </t>
  </si>
  <si>
    <t>Taxa creixement anual</t>
  </si>
  <si>
    <t>Índex general</t>
  </si>
  <si>
    <t>2017</t>
  </si>
  <si>
    <t>2016</t>
  </si>
  <si>
    <t>2015</t>
  </si>
  <si>
    <t>2014</t>
  </si>
  <si>
    <t>2013</t>
  </si>
  <si>
    <t>2012</t>
  </si>
  <si>
    <t>2011</t>
  </si>
  <si>
    <t>2010</t>
  </si>
  <si>
    <t>2009</t>
  </si>
  <si>
    <t>2008</t>
  </si>
  <si>
    <t>Indústria</t>
  </si>
  <si>
    <t>Indústries extractives</t>
  </si>
  <si>
    <t>Indústria manufacturera</t>
  </si>
  <si>
    <t>Electricitat, gas, aigua i reciclatge</t>
  </si>
  <si>
    <t>Comerç i reparacions</t>
  </si>
  <si>
    <t>Transport i emmagatzematge</t>
  </si>
  <si>
    <t>Hoteleria</t>
  </si>
  <si>
    <t>Informació i comunicacions</t>
  </si>
  <si>
    <t>Activitats financeres i assegurances</t>
  </si>
  <si>
    <t>Activitats immobiliàries</t>
  </si>
  <si>
    <t>Activitats professionals, científiques i tècniques</t>
  </si>
  <si>
    <t>Activitats administratives i serveis auxiliars</t>
  </si>
  <si>
    <t>Educació</t>
  </si>
  <si>
    <t>Activitats sanitàries i serveis socials</t>
  </si>
  <si>
    <t>Activitats artístiques, recreatives i d'entreteniment</t>
  </si>
  <si>
    <t>Altres serveis</t>
  </si>
  <si>
    <t>Construcció d'edificis</t>
  </si>
  <si>
    <t>Activitats de construcció especialitzada</t>
  </si>
  <si>
    <t>2004-2009</t>
  </si>
  <si>
    <t>Nota: (p) provisional</t>
  </si>
  <si>
    <t>Mitjanes anuals</t>
  </si>
  <si>
    <t>Previsions</t>
  </si>
  <si>
    <t>2001-2007</t>
  </si>
  <si>
    <t>2008-2013</t>
  </si>
  <si>
    <t>Productivitat al treball</t>
  </si>
  <si>
    <t>PIB Per càpita</t>
  </si>
  <si>
    <t>Aliments i begudes no alcohòliques</t>
  </si>
  <si>
    <t>Begudes alcohòliques i tabac</t>
  </si>
  <si>
    <t>Vestit i calçat</t>
  </si>
  <si>
    <t>Habitatge, aigua, electricitat, gas i altres combustibles</t>
  </si>
  <si>
    <t>Mobles, articles de la llar i articles per al manteniment corrent de la llar</t>
  </si>
  <si>
    <t>Sanitat</t>
  </si>
  <si>
    <t>Oci i cultura</t>
  </si>
  <si>
    <t>Restaurants i hotels</t>
  </si>
  <si>
    <t>Altres béns i serveis</t>
  </si>
  <si>
    <t>Transport</t>
  </si>
  <si>
    <t>Ensenyament</t>
  </si>
  <si>
    <t>Combustibles minerals: combustibles</t>
  </si>
  <si>
    <t>Plàstic i les seves manufactures: polímers d'etilè</t>
  </si>
  <si>
    <t>Productes químics orgànics: hidrocarburs acíclics</t>
  </si>
  <si>
    <t>No classificats: avituallament a tercers</t>
  </si>
  <si>
    <t>Minerals (sal, sofre, terres i pedres, guix, calç i ciments)</t>
  </si>
  <si>
    <t>Productes plàstics (cautxú)</t>
  </si>
  <si>
    <t>Perles fines, pedres, metalls preciosos i bijuteria</t>
  </si>
  <si>
    <t>Màquines, aparells i material elèctric</t>
  </si>
  <si>
    <t>Exportacions</t>
  </si>
  <si>
    <t xml:space="preserve">Importacions </t>
  </si>
  <si>
    <t>Pes</t>
  </si>
  <si>
    <t>Àsia</t>
  </si>
  <si>
    <t>Àfrica</t>
  </si>
  <si>
    <t>Unió Europea</t>
  </si>
  <si>
    <t>Amèrica</t>
  </si>
  <si>
    <t xml:space="preserve">Total </t>
  </si>
  <si>
    <t>Ceuta i Melilla</t>
  </si>
  <si>
    <t>Valor (euros)</t>
  </si>
  <si>
    <t>Carn i despulles comestibles</t>
  </si>
  <si>
    <t>Peixos i crustacis, mol·luscs i altres invertebrats aquàtics</t>
  </si>
  <si>
    <t>Llet i productes lactis, ous d'au, mel natural, productes comestibles d'origen animal no expressats ni compresos en una altra part</t>
  </si>
  <si>
    <t>Els altres productes d'origen animal no expressats ni compresos en una altra part</t>
  </si>
  <si>
    <t>Plantes vives i productes de la floricultura</t>
  </si>
  <si>
    <t>Hortalisses, plantes, arrels i tubercles alimentaris</t>
  </si>
  <si>
    <t>Fruites i fruits comestibles, escorces d'agres (cítrics), melons o síndries</t>
  </si>
  <si>
    <t>Cafè, te, mate i espècies</t>
  </si>
  <si>
    <t>Productes de molineria, malt, midó i fècula, inulina, gluten de blat</t>
  </si>
  <si>
    <t>Llavors i fruits oleaginosos, llavors i fruits diversos, plantes industrials o medicinals, palla i farratge</t>
  </si>
  <si>
    <t>Gomes, resines i altres sucs i extractes vegetals</t>
  </si>
  <si>
    <t>Preparacions de carn, peix o de crustacis, mol·luscs o altres invertebrats aquàtics</t>
  </si>
  <si>
    <t>Sucres i articles de confiteria</t>
  </si>
  <si>
    <t>Preparacions a base de cereals, farina, midó, fècula o llet, productes de pastisseria</t>
  </si>
  <si>
    <t>Preparacions d'hortalisses, de fruites o altres fruits o altres parts de plantes</t>
  </si>
  <si>
    <t>Preparacions alimentàries diverses</t>
  </si>
  <si>
    <t>Begudes, líquids alcohòlics i vinagre</t>
  </si>
  <si>
    <t>Residus i deixalles de les indústries alimentàries, aliments preparats per a animals</t>
  </si>
  <si>
    <t>Tabac i succedanis del tabac elaborats</t>
  </si>
  <si>
    <t>Sal, sofre, terres i pedres, guix, calç i ciments</t>
  </si>
  <si>
    <t>Combustibles minerals, olis minerals i productes de la seva destil·lació, matèries bituminoses, ceres minerals</t>
  </si>
  <si>
    <t>Productes químics orgànics</t>
  </si>
  <si>
    <t>Extractes adobadors o tintoris, tanins amb els derivats, pigments i altres matèries colorants, pintures i vernissos, màstics, tintes</t>
  </si>
  <si>
    <t>Pólvora i explosius, articles de pirotècnia, llumins (llumins), aliatges pirofòrics, matèries inflamables</t>
  </si>
  <si>
    <t>Productes fotogràfics o cinematogràfics</t>
  </si>
  <si>
    <t>Productes diversos de les indústries químiques</t>
  </si>
  <si>
    <t>Pells (excepte la pelleteria) i cuirs</t>
  </si>
  <si>
    <t>Manufactures de cuir, articles de talabarderia o basteria, articles de viatge, bosses de mà (carteres) i continents similars, i manufactures de tripa</t>
  </si>
  <si>
    <t>Pelleteria i confeccions de pelleteria, pelleteria factícia o artificial</t>
  </si>
  <si>
    <t>Fusta, carbó vegetal i manufactures de fusta</t>
  </si>
  <si>
    <t>Manufactures d'esparteria o de cistelleria</t>
  </si>
  <si>
    <t>Pasta de fusta o d'altres matèries fibroses cel·lulòsiques, paper o cartró per reciclar (deixalles i rebutjos)</t>
  </si>
  <si>
    <t>Productes editorials, de la premsa i de les altres indústries gràfiques, texts manuscrits o mecanografiats i plànols</t>
  </si>
  <si>
    <t>Llana i pèl fi o ordinari, filats i teixits de crin</t>
  </si>
  <si>
    <t>Filaments sintètics o artificials</t>
  </si>
  <si>
    <t>Fibres sintètiques o artificials discontínues</t>
  </si>
  <si>
    <t>Buata, feltre i tela sense teixir, filats especials, cordills, cordes i cordams, articles de corderia</t>
  </si>
  <si>
    <t>PIB</t>
  </si>
  <si>
    <t>Any 2001-2007</t>
  </si>
  <si>
    <t>Any 2008-2013</t>
  </si>
  <si>
    <t>Taxa d'ocupació</t>
  </si>
  <si>
    <t>Evolució de la tendència de les exportacions i importacions</t>
  </si>
  <si>
    <t>Importacions</t>
  </si>
  <si>
    <t>2009-2018</t>
  </si>
  <si>
    <t>Diferència</t>
  </si>
  <si>
    <t>Productes d'indústries químiques i derivats (olis, sabons, etc.)</t>
  </si>
  <si>
    <t>Minerals</t>
  </si>
  <si>
    <t>Químics</t>
  </si>
  <si>
    <t>Matèries albuminoides, productes a base de midó o de fècula modificats, coles, enzims</t>
  </si>
  <si>
    <t>Plàstics</t>
  </si>
  <si>
    <t>Pells</t>
  </si>
  <si>
    <t>Fusta</t>
  </si>
  <si>
    <t>Paper</t>
  </si>
  <si>
    <t>Tèxtil</t>
  </si>
  <si>
    <t>Calçat</t>
  </si>
  <si>
    <t>Pedra</t>
  </si>
  <si>
    <t>Perles</t>
  </si>
  <si>
    <t>Metalls</t>
  </si>
  <si>
    <t>Màquines</t>
  </si>
  <si>
    <t>Transport distorsionant</t>
  </si>
  <si>
    <t>Òptica</t>
  </si>
  <si>
    <t>Armes</t>
  </si>
  <si>
    <t>Mercaderies</t>
  </si>
  <si>
    <t>Art</t>
  </si>
  <si>
    <t>Distorsionants</t>
  </si>
  <si>
    <t>gen-02</t>
  </si>
  <si>
    <t>feb-02</t>
  </si>
  <si>
    <t>mar-02</t>
  </si>
  <si>
    <t>abr-02</t>
  </si>
  <si>
    <t>mai-02</t>
  </si>
  <si>
    <t>jun-02</t>
  </si>
  <si>
    <t>jul-02</t>
  </si>
  <si>
    <t>ago-02</t>
  </si>
  <si>
    <t>set-02</t>
  </si>
  <si>
    <t>oct-02</t>
  </si>
  <si>
    <t>nov-02</t>
  </si>
  <si>
    <t>des-02</t>
  </si>
  <si>
    <t>gen-03</t>
  </si>
  <si>
    <t>mai-03</t>
  </si>
  <si>
    <t>set-03</t>
  </si>
  <si>
    <t>des-03</t>
  </si>
  <si>
    <t>gen-04</t>
  </si>
  <si>
    <t>mai-04</t>
  </si>
  <si>
    <t>set-04</t>
  </si>
  <si>
    <t>des-04</t>
  </si>
  <si>
    <t>gen-05</t>
  </si>
  <si>
    <t>mai-05</t>
  </si>
  <si>
    <t>set-05</t>
  </si>
  <si>
    <t>des-05</t>
  </si>
  <si>
    <t>gen-06</t>
  </si>
  <si>
    <t>mai-06</t>
  </si>
  <si>
    <t>set-06</t>
  </si>
  <si>
    <t>des-06</t>
  </si>
  <si>
    <t>gen-07</t>
  </si>
  <si>
    <t>mai-07</t>
  </si>
  <si>
    <t>set-07</t>
  </si>
  <si>
    <t>des-07</t>
  </si>
  <si>
    <t>gen-08</t>
  </si>
  <si>
    <t>mai-08</t>
  </si>
  <si>
    <t>set-08</t>
  </si>
  <si>
    <t>des-08</t>
  </si>
  <si>
    <t>gen-09</t>
  </si>
  <si>
    <t>mai-09</t>
  </si>
  <si>
    <t>set-09</t>
  </si>
  <si>
    <t>des-09</t>
  </si>
  <si>
    <t>gen-10</t>
  </si>
  <si>
    <t>mai-10</t>
  </si>
  <si>
    <t>set-10</t>
  </si>
  <si>
    <t>des-10</t>
  </si>
  <si>
    <t>gen-11</t>
  </si>
  <si>
    <t>mai-11</t>
  </si>
  <si>
    <t>set-11</t>
  </si>
  <si>
    <t>des-11</t>
  </si>
  <si>
    <t>gen-12</t>
  </si>
  <si>
    <t>mai-12</t>
  </si>
  <si>
    <t>set-12</t>
  </si>
  <si>
    <t>des-12</t>
  </si>
  <si>
    <t>gen-13</t>
  </si>
  <si>
    <t>mai-13</t>
  </si>
  <si>
    <t>set-13</t>
  </si>
  <si>
    <t>des-13</t>
  </si>
  <si>
    <t>gen-14</t>
  </si>
  <si>
    <t>mai-14</t>
  </si>
  <si>
    <t>set-14</t>
  </si>
  <si>
    <t>des-14</t>
  </si>
  <si>
    <t>gen-15</t>
  </si>
  <si>
    <t>mai-15</t>
  </si>
  <si>
    <t>set-15</t>
  </si>
  <si>
    <t>des-15</t>
  </si>
  <si>
    <t>gen-16</t>
  </si>
  <si>
    <t>mai-16</t>
  </si>
  <si>
    <t>set-16</t>
  </si>
  <si>
    <t>des-16</t>
  </si>
  <si>
    <t>gen-17</t>
  </si>
  <si>
    <t>mai-17</t>
  </si>
  <si>
    <t>set-17</t>
  </si>
  <si>
    <t>des-17</t>
  </si>
  <si>
    <t>gen-18</t>
  </si>
  <si>
    <t>mai-18</t>
  </si>
  <si>
    <t>set-18</t>
  </si>
  <si>
    <t>des-18</t>
  </si>
  <si>
    <t>gen-00</t>
  </si>
  <si>
    <t>mai-00</t>
  </si>
  <si>
    <t>set-00</t>
  </si>
  <si>
    <t>des-00</t>
  </si>
  <si>
    <t>gen-01</t>
  </si>
  <si>
    <t>mai-01</t>
  </si>
  <si>
    <t>set-01</t>
  </si>
  <si>
    <t>des-01</t>
  </si>
  <si>
    <t>gen-92</t>
  </si>
  <si>
    <t>mar-92</t>
  </si>
  <si>
    <t>abr-92</t>
  </si>
  <si>
    <t>mai-92</t>
  </si>
  <si>
    <t>jun-92</t>
  </si>
  <si>
    <t>jul-92</t>
  </si>
  <si>
    <t>ago-92</t>
  </si>
  <si>
    <t>set-92</t>
  </si>
  <si>
    <t>oct-92</t>
  </si>
  <si>
    <t>nov-92</t>
  </si>
  <si>
    <t>des-92</t>
  </si>
  <si>
    <t>gen-93</t>
  </si>
  <si>
    <t>mai-93</t>
  </si>
  <si>
    <t>set-93</t>
  </si>
  <si>
    <t>des-93</t>
  </si>
  <si>
    <t>gen-94</t>
  </si>
  <si>
    <t>mai-94</t>
  </si>
  <si>
    <t>set-94</t>
  </si>
  <si>
    <t>des-94</t>
  </si>
  <si>
    <t>gen-95</t>
  </si>
  <si>
    <t>mai-95</t>
  </si>
  <si>
    <t>set-95</t>
  </si>
  <si>
    <t>des-95</t>
  </si>
  <si>
    <t>gen-96</t>
  </si>
  <si>
    <t>mai-96</t>
  </si>
  <si>
    <t>set-96</t>
  </si>
  <si>
    <t>des-96</t>
  </si>
  <si>
    <t>gen-97</t>
  </si>
  <si>
    <t>mai-97</t>
  </si>
  <si>
    <t>set-97</t>
  </si>
  <si>
    <t>des-97</t>
  </si>
  <si>
    <t>gen-98</t>
  </si>
  <si>
    <t>mai-98</t>
  </si>
  <si>
    <t>set-98</t>
  </si>
  <si>
    <t>des-98</t>
  </si>
  <si>
    <t>gen-99</t>
  </si>
  <si>
    <t>mai-99</t>
  </si>
  <si>
    <t>set-99</t>
  </si>
  <si>
    <t>des-99</t>
  </si>
  <si>
    <t>Comunicacions</t>
  </si>
  <si>
    <t>Productivitat per hora</t>
  </si>
  <si>
    <t>Salari per hora</t>
  </si>
  <si>
    <t>Comprovació</t>
  </si>
  <si>
    <t>Factor de creixement</t>
  </si>
  <si>
    <t>Variable explicativa (*)</t>
  </si>
  <si>
    <t>4=1/3</t>
  </si>
  <si>
    <t>6=5/3</t>
  </si>
  <si>
    <t>7=5/1</t>
  </si>
  <si>
    <t>8=6/4</t>
  </si>
  <si>
    <t>Ocupació assalariada (persones)</t>
  </si>
  <si>
    <t>Quadre I-1.14. Inversió bruta estrangera en milions d'euros a les Illes Balears i Espanya (sense ETVE) (2010-2017)</t>
  </si>
  <si>
    <t>Quadre I-1.15. Inversió bruta estrangera en milions d'euros per comunitats autònomes (sense ETVE) (2017-2018)</t>
  </si>
  <si>
    <t>Quadre I-1.1. Evolució del VAB a preus corrents en milers d'euros a les Illes Balears per sectors econòmics (2014-2019) (Base 2014)</t>
  </si>
  <si>
    <t>Quadre I-1.2. Evolució del VAB a preus constants en milers d'euros a les Illes Balears per sectors econòmics (2014-2019) (Base 2014)</t>
  </si>
  <si>
    <t>Quadre I-1.3. Evolució de les taxes de variació del PIB. Volum encadenat (2014-2019) (Base 2010, en %)</t>
  </si>
  <si>
    <t>Quadre I-1.5. Evolució del VAB a preus constants en milers d'euros a les Illes Balears per illa (2004-2019) (Base 2014)</t>
  </si>
  <si>
    <t>Quadre I-1.4. Evolució del VAB a preus corrents en milers d'euros a les Illes Balears per illa. Anys 2014-2019 (Base 2014)</t>
  </si>
  <si>
    <t>2014-2019</t>
  </si>
  <si>
    <t>Full</t>
  </si>
  <si>
    <t>Títol</t>
  </si>
  <si>
    <t>Fuente</t>
  </si>
  <si>
    <t>Actualització</t>
  </si>
  <si>
    <t>Q1</t>
  </si>
  <si>
    <t>Q2-G1G2</t>
  </si>
  <si>
    <t>Q3-G3</t>
  </si>
  <si>
    <t>Q4</t>
  </si>
  <si>
    <t>Q5-G4G5</t>
  </si>
  <si>
    <t>Q6-G6G9</t>
  </si>
  <si>
    <t>Q7-G10G13</t>
  </si>
  <si>
    <t>Q8-G14G17</t>
  </si>
  <si>
    <t>Q9-G18G21</t>
  </si>
  <si>
    <t>Q10G22G25</t>
  </si>
  <si>
    <t>Q11G26G29</t>
  </si>
  <si>
    <t>Q12G30G33</t>
  </si>
  <si>
    <t>Q13</t>
  </si>
  <si>
    <t>Q14</t>
  </si>
  <si>
    <t>Q15</t>
  </si>
  <si>
    <t>G34</t>
  </si>
  <si>
    <t>Q16-G35</t>
  </si>
  <si>
    <t>Q17</t>
  </si>
  <si>
    <t>G36</t>
  </si>
  <si>
    <t>Q18-G37G41</t>
  </si>
  <si>
    <t>Q19-G42G46</t>
  </si>
  <si>
    <t>Q20-G47G51</t>
  </si>
  <si>
    <t>G52-G56</t>
  </si>
  <si>
    <t>Q21</t>
  </si>
  <si>
    <t>QA1</t>
  </si>
  <si>
    <t>QA2</t>
  </si>
  <si>
    <t>QA3</t>
  </si>
  <si>
    <t>QA5</t>
  </si>
  <si>
    <t>Mayo/junio</t>
  </si>
  <si>
    <t>Funcas</t>
  </si>
  <si>
    <t>Mayo (mediados)</t>
  </si>
  <si>
    <t>Sí</t>
  </si>
  <si>
    <t>Começ 
Cati Barceló</t>
  </si>
  <si>
    <t>Pedido</t>
  </si>
  <si>
    <t>Começ
(Ferran)</t>
  </si>
  <si>
    <t>OK</t>
  </si>
  <si>
    <t>INE 
(Marta)</t>
  </si>
  <si>
    <t>Quadre I-1.13. Nombre d'empreses a les Illes Balears per sectors, grups i activitat principal (CNAE09) (2008-2020)</t>
  </si>
  <si>
    <t>2018</t>
  </si>
  <si>
    <t>2019</t>
  </si>
  <si>
    <t>2020</t>
  </si>
  <si>
    <t>Nacional</t>
  </si>
  <si>
    <t>01 Andalucía</t>
  </si>
  <si>
    <t>02 Aragón</t>
  </si>
  <si>
    <t>03 Asturias, Principado de</t>
  </si>
  <si>
    <t>04 Balears, Illes</t>
  </si>
  <si>
    <t>05 Canarias</t>
  </si>
  <si>
    <t>06 Cantabria</t>
  </si>
  <si>
    <t>07 Castilla y León</t>
  </si>
  <si>
    <t>08 Castilla - La Mancha</t>
  </si>
  <si>
    <t>09 Cataluña</t>
  </si>
  <si>
    <t>10 Comunitat Valenciana</t>
  </si>
  <si>
    <t>11 Extremadura</t>
  </si>
  <si>
    <t>12 Galicia</t>
  </si>
  <si>
    <t>13 Madrid, Comunidad de</t>
  </si>
  <si>
    <t>14 Murcia, Región de</t>
  </si>
  <si>
    <t>15 Navarra, Comunidad Foral de</t>
  </si>
  <si>
    <t>16 País Vasco</t>
  </si>
  <si>
    <t>17 Rioja, La</t>
  </si>
  <si>
    <t>18 Ceuta</t>
  </si>
  <si>
    <t>19 Melilla</t>
  </si>
  <si>
    <t>Navarra (Com. Floral de)</t>
  </si>
  <si>
    <t>Madrid (Com. de)</t>
  </si>
  <si>
    <t>Múrcia (Regió de)</t>
  </si>
  <si>
    <t>Astúries (Princ. de)</t>
  </si>
  <si>
    <t>PIB per càpita en euros per comunitats autònomes (2019)</t>
  </si>
  <si>
    <t>Any</t>
  </si>
  <si>
    <t>Quadre I-1.21. Factor de creixement de la participació dels salaris en la renda regional per CA (2009-2019)</t>
  </si>
  <si>
    <t>Quadre I-1.16. Índex de preus de consum (IPC) d'Espanya i Balears per grups (2020) (Base 2016)</t>
  </si>
  <si>
    <t>Gràfic I-1.34. Taxa de creixement  2020/2019 de l'IPC per comunitats autònomes</t>
  </si>
  <si>
    <t>ÍNDEX CAPÍTOL ECONOMIA. MEMÒRIA CES 2021</t>
  </si>
  <si>
    <t>DG Economia 
(Miquel Quetclas)</t>
  </si>
  <si>
    <t>Quadre IA-1.5. Variables explicatives de la participació dels salaris en la renda regional per CA (2009-2019)</t>
  </si>
  <si>
    <t>Pasta de fusta</t>
  </si>
  <si>
    <t>Valor (milers)</t>
  </si>
  <si>
    <t>Altres països</t>
  </si>
  <si>
    <t>Altres</t>
  </si>
  <si>
    <t>gen-19</t>
  </si>
  <si>
    <t>mai-19</t>
  </si>
  <si>
    <t>set-19</t>
  </si>
  <si>
    <t>des-19</t>
  </si>
  <si>
    <t>gen-20</t>
  </si>
  <si>
    <t>mai-20</t>
  </si>
  <si>
    <t>set-20</t>
  </si>
  <si>
    <t>des-20</t>
  </si>
  <si>
    <t>QA4-GA1</t>
  </si>
  <si>
    <t>GA2</t>
  </si>
  <si>
    <t>Quadre IA-1.1. Comerç exterior per seccions aranzelàries amb origen i destí a les Illes Balears (euros) (2017-2020)</t>
  </si>
  <si>
    <t>Quadre IA-1.2. Exportacions per seccions aranzelàries i capítols a les Illes Balears (2017-2020)</t>
  </si>
  <si>
    <t>Quadre IA-1.3. Importacions per seccions arancelàries i capítols a les Illes Balears (2017-2020)</t>
  </si>
  <si>
    <t>Quadre IA-1.4. Exportacions de les Illes Balears per continents (2020) Miles de euros y miles de kilos</t>
  </si>
  <si>
    <t>Quadre I-1.6. VAB a preus constants per comunitats autònomes (% variació anual) (2001-2019)</t>
  </si>
  <si>
    <t>% sobre VAB total regional</t>
  </si>
  <si>
    <t>Quadre I-1.10. VAB sector serveis a preus constants per comunitats autònomes (% variació anual) (2001-2019)</t>
  </si>
  <si>
    <t>Quadre I-1.9. VAB sector construcció a preus constants per comunitats autònomes (% variació anual) (2001-2019)</t>
  </si>
  <si>
    <t>Quadre I-1.8. VAB sector indústria a preus constants per comunitats autònomes (% variació anual) (2001-2019)</t>
  </si>
  <si>
    <t>Quadre I-1.7. VAB sector agrari a preus constants per comunitats autònomes (% variació anual) (2001-2019)</t>
  </si>
  <si>
    <t>Quadre I-1.11. VAB sector serveis predominantment de mercat a preus constants per comunitats autònomes (% variació anual) (2001-2019)</t>
  </si>
  <si>
    <t>Previsió 2021</t>
  </si>
  <si>
    <t>Quadre I-1.17. PIB per càpita a preus constants per comunitats autònomes (España = 100) (2000-2021)</t>
  </si>
  <si>
    <t>Quadre I-1.18. PIB per càpita a preus constants per comunitats autònomes (% variació anual) (2001-2021)</t>
  </si>
  <si>
    <r>
      <t>Quadre I-1.12. VAB sector serveis predominantment de no mercat</t>
    </r>
    <r>
      <rPr>
        <vertAlign val="superscript"/>
        <sz val="8"/>
        <rFont val="Arial"/>
        <family val="2"/>
      </rPr>
      <t>1</t>
    </r>
    <r>
      <rPr>
        <sz val="8"/>
        <rFont val="Arial"/>
        <family val="2"/>
      </rPr>
      <t xml:space="preserve"> a preus constants per comunitats autònomes (% variació anual) (2001-2019)</t>
    </r>
  </si>
  <si>
    <t>Quadre I-1.19. Productivitat per ocupat a preus constants per comunitats autònomes (% variació anual) (2001-2021)</t>
  </si>
  <si>
    <t>Quadre I-1.20. Taxa d'ocupació de la població resident per comunitats autònomes (% variació anual) (2001-2021)</t>
  </si>
  <si>
    <t xml:space="preserve">Previsions de creixement del PIB per comunitats autònomes (% de variació anual) (2001-2021) </t>
  </si>
  <si>
    <t>Any 2014-2019</t>
  </si>
  <si>
    <t>Any 2020</t>
  </si>
  <si>
    <t>Any 2021</t>
  </si>
  <si>
    <t>Font:</t>
  </si>
  <si>
    <t>FUNCAS</t>
  </si>
  <si>
    <t>Quadre I-1.13. Nombre d'empreses a les Illes Balears per sectors, grups i activitat principal (CNAE09) (2008-2021)</t>
  </si>
  <si>
    <t>2021</t>
  </si>
  <si>
    <t>2010-2020</t>
  </si>
  <si>
    <t>Múrcia (Reg. de)</t>
  </si>
  <si>
    <t>Variació</t>
  </si>
  <si>
    <t>09-08</t>
  </si>
  <si>
    <t>10-09</t>
  </si>
  <si>
    <t>11-10</t>
  </si>
  <si>
    <t>12-11</t>
  </si>
  <si>
    <t>13-12</t>
  </si>
  <si>
    <t>14-13</t>
  </si>
  <si>
    <t>15-14</t>
  </si>
  <si>
    <t>16-15</t>
  </si>
  <si>
    <t>17-16</t>
  </si>
  <si>
    <t>18-17</t>
  </si>
  <si>
    <t>19-18</t>
  </si>
  <si>
    <t>20-19</t>
  </si>
  <si>
    <t>21-20</t>
  </si>
  <si>
    <t>Quadre I-1.15. Inversió bruta estrangera en milions d'euros per comunitats autònomes (sense ETVE) (2020-2021)</t>
  </si>
  <si>
    <t>Quadre I-1.1. Evolució del VAB a preus corrents en milers d'euros a les Illes Balears per sectors econòmics (2014-2021) (Base 2014)</t>
  </si>
  <si>
    <t>2014-2021</t>
  </si>
  <si>
    <t>Quadre I-1.2. Evolució del VAB a preus constants en milers d'euros a les Illes Balears per sectors econòmics (2014-2021) (Base 2014)</t>
  </si>
  <si>
    <t>2018-2021</t>
  </si>
  <si>
    <t>2021 (p)</t>
  </si>
  <si>
    <t>Previsió 2022</t>
  </si>
  <si>
    <t>Quadre I-1.20. Ocupació de la població resident per comunitats autònomes (% variació anual) (2001-2021)</t>
  </si>
  <si>
    <t>Previsió 
2021</t>
  </si>
  <si>
    <t>Previsió
2021</t>
  </si>
  <si>
    <t>Quadre I-1.6. PIB a preus constants per comunitats autònomes (% variació anual) (2001-2022)</t>
  </si>
  <si>
    <t>Quadre IA-1.2. Exportacions per seccions aranzelàries i capítols a les Illes Balears (2020-2021)</t>
  </si>
  <si>
    <t>Quadre A I-4. Exportacions de les Illes Balears per continents (2021)</t>
  </si>
  <si>
    <t>gen-21</t>
  </si>
  <si>
    <t>mai-21</t>
  </si>
  <si>
    <t>set-21</t>
  </si>
  <si>
    <t>des-21</t>
  </si>
  <si>
    <t>Quadre I-1.1.</t>
  </si>
  <si>
    <t xml:space="preserve">Quadre I-1.2. </t>
  </si>
  <si>
    <t>Quadre I-1.3.</t>
  </si>
  <si>
    <t>Quadre I-1.4.</t>
  </si>
  <si>
    <t xml:space="preserve">Quadre I-1.5. </t>
  </si>
  <si>
    <t xml:space="preserve">Quadre I-1.6. </t>
  </si>
  <si>
    <t>Percentatge de variació anual 2014-2019 del VAB a preus constants per comunitats autònomes</t>
  </si>
  <si>
    <t xml:space="preserve">Quadre I-1.7. </t>
  </si>
  <si>
    <t xml:space="preserve">Quadre I-1.8. </t>
  </si>
  <si>
    <t xml:space="preserve">Quadre I-1.9. </t>
  </si>
  <si>
    <t xml:space="preserve">Percentatge de variació anual 2014-2019 del VAB sector construcció a preus constants per comunitats autònomes
</t>
  </si>
  <si>
    <t>Quadre I-1.10.</t>
  </si>
  <si>
    <t>Quadre I-1.11.</t>
  </si>
  <si>
    <t xml:space="preserve">Quadre I-1.12. </t>
  </si>
  <si>
    <t>Quadre I-1.13.</t>
  </si>
  <si>
    <t>Quadre I-1.15.</t>
  </si>
  <si>
    <t>Quadre I-1.17.</t>
  </si>
  <si>
    <t xml:space="preserve">Previsions de creixement del PIB per comunitats autònomes (% de variació anual) (2001-2007) </t>
  </si>
  <si>
    <t xml:space="preserve">Previsions de creixement del PIB per comunitats autònomes (% de variació anual) (2008-2013) </t>
  </si>
  <si>
    <t>Previsions de creixement del PIB per comunitats autònomes (% de variació anual) (2020)</t>
  </si>
  <si>
    <t xml:space="preserve">Gràfic IA-1.1. </t>
  </si>
  <si>
    <t>Evolució del VAB a preus corrents en milers d'euros a les Illes Balears per sectors econòmics (2014-2021) (base 2014)</t>
  </si>
  <si>
    <t>Evolució del VAB a preus constants en milers d'euros a les Illes Balears per sectors econòmics (2014-2021) (base 2014)</t>
  </si>
  <si>
    <t>Evolució de les taxes de variació del PIB. Volum encadenat (2014-2021) (base 2010)</t>
  </si>
  <si>
    <t>Evolució del VAB a preus constants en milers d'euros a les Illes Balears per illa (2004-2021) (base 2014)</t>
  </si>
  <si>
    <t>VAB a preus constants per comunitats autònomes (percentatge de variació anual) (2001-2022)</t>
  </si>
  <si>
    <t>Gràfic IA-1.2.</t>
  </si>
  <si>
    <t xml:space="preserve">Gràfic IA-1.3. </t>
  </si>
  <si>
    <t xml:space="preserve">Gràfic IA-1.4. </t>
  </si>
  <si>
    <t xml:space="preserve">Gràfic IA-1.5. </t>
  </si>
  <si>
    <t xml:space="preserve">Gràfic IA-1.6.  </t>
  </si>
  <si>
    <t xml:space="preserve">Gràfic IA-1.7.  </t>
  </si>
  <si>
    <t xml:space="preserve">Gràfic IA-1.8.  </t>
  </si>
  <si>
    <t xml:space="preserve">Gràfic IA-1.9. </t>
  </si>
  <si>
    <t>Gràfic IA-1.10.</t>
  </si>
  <si>
    <t>Gràfic IA-1.11.</t>
  </si>
  <si>
    <t>Evolució de la variació del VAB a preus constants en milers d'euros a les Illes Balears per illa (2004-2021) (base 2004)</t>
  </si>
  <si>
    <t>Evolució de la variació del VAB a preus constants en milers d'euros a les Illes Balears per sectors econòmics (2015-2021) (base 2004)</t>
  </si>
  <si>
    <t>Nombre d'empreses a les Illes Balears per sectors, grups i activitat principal (CNAE09) (2008-2021)</t>
  </si>
  <si>
    <t xml:space="preserve">Gràfic I-1.1. </t>
  </si>
  <si>
    <t xml:space="preserve">Gràfic IA-1.12.  </t>
  </si>
  <si>
    <t xml:space="preserve">Gràfic IA-1.13. </t>
  </si>
  <si>
    <t xml:space="preserve">Gràfic IA-1.14. </t>
  </si>
  <si>
    <t xml:space="preserve">Gràfic IA-1.15.  </t>
  </si>
  <si>
    <t xml:space="preserve">Gràfic IA-1.16.  </t>
  </si>
  <si>
    <t>Gràfic IA-1.17.</t>
  </si>
  <si>
    <t xml:space="preserve">Gràfic IA-1.18. </t>
  </si>
  <si>
    <t xml:space="preserve">Gràfic IA-1.19.  </t>
  </si>
  <si>
    <t xml:space="preserve">Gràfic IA-1.20. </t>
  </si>
  <si>
    <t xml:space="preserve">Gràfic IA-1.21. </t>
  </si>
  <si>
    <t xml:space="preserve">Gràfic IA-1.22. </t>
  </si>
  <si>
    <t xml:space="preserve">Gràfic IA-1.23. </t>
  </si>
  <si>
    <t xml:space="preserve">Gràfic IA-1.24.  </t>
  </si>
  <si>
    <t xml:space="preserve">Gràfic IA-1.25. </t>
  </si>
  <si>
    <t xml:space="preserve">Gràfic IA-1.26.  </t>
  </si>
  <si>
    <t xml:space="preserve">Gràfic IA-1.27. </t>
  </si>
  <si>
    <t xml:space="preserve">Gràfic IA-1.28.  </t>
  </si>
  <si>
    <t>Gràfic IA-1.29.</t>
  </si>
  <si>
    <t xml:space="preserve">Gràfic IA-1.30.  </t>
  </si>
  <si>
    <t xml:space="preserve">Gràfic IA-1.31.  </t>
  </si>
  <si>
    <t xml:space="preserve">Gràfic IA-1.32.  </t>
  </si>
  <si>
    <t xml:space="preserve">Gràfic IA-1.33. </t>
  </si>
  <si>
    <t xml:space="preserve">Gràfic IA-1.34. </t>
  </si>
  <si>
    <t>Gràfic IA-1.35.</t>
  </si>
  <si>
    <t xml:space="preserve">Gràfic IA-1.36. </t>
  </si>
  <si>
    <t xml:space="preserve">Gràfic IA-1.37.  </t>
  </si>
  <si>
    <t xml:space="preserve">Gràfic IA-1.38.  </t>
  </si>
  <si>
    <t xml:space="preserve">Gràfic IA-1.39.  </t>
  </si>
  <si>
    <t xml:space="preserve">Gràfic IA-1.40. </t>
  </si>
  <si>
    <t xml:space="preserve">Gràfic IA-1.41. </t>
  </si>
  <si>
    <t>Variació del nombre d'empreses a les Illes Balears per sectors, grups i activitat principal (CNAE09) (2008-2021)</t>
  </si>
  <si>
    <t>Quadre I-1.14.</t>
  </si>
  <si>
    <t xml:space="preserve">Gràfic I-1.2. </t>
  </si>
  <si>
    <t>Quadre I-1.16.</t>
  </si>
  <si>
    <t xml:space="preserve">Gràfic I-1.3. </t>
  </si>
  <si>
    <t xml:space="preserve">Gràfic I-1.4. </t>
  </si>
  <si>
    <t>Quadre I-1.18.</t>
  </si>
  <si>
    <t xml:space="preserve">Gràfic IA-1.44.  </t>
  </si>
  <si>
    <t xml:space="preserve">Gràfic IA-1.45.  </t>
  </si>
  <si>
    <t xml:space="preserve">Gràfic IA-1.46.  </t>
  </si>
  <si>
    <t xml:space="preserve">Gràfic IA-1.47. </t>
  </si>
  <si>
    <t xml:space="preserve">Gràfic IA-1.48. </t>
  </si>
  <si>
    <t xml:space="preserve">Gràfic IA-1.49. </t>
  </si>
  <si>
    <t xml:space="preserve">Gràfic IA-1.50. </t>
  </si>
  <si>
    <t>Quadre I-1.19.</t>
  </si>
  <si>
    <t xml:space="preserve">Gràfic IA-1.51. </t>
  </si>
  <si>
    <t xml:space="preserve">Gràfic IA-1.52. </t>
  </si>
  <si>
    <t xml:space="preserve">Gràfic IA-1.53. </t>
  </si>
  <si>
    <t xml:space="preserve">Gràfic IA-1.54. </t>
  </si>
  <si>
    <t xml:space="preserve">Gràfic IA-1.55. </t>
  </si>
  <si>
    <t xml:space="preserve">Gràfic IA-1.56. </t>
  </si>
  <si>
    <t>Quadre I-1.20.</t>
  </si>
  <si>
    <t xml:space="preserve">Gràfic IA-1.57. </t>
  </si>
  <si>
    <t xml:space="preserve">Gràfic IA-1.58. </t>
  </si>
  <si>
    <t xml:space="preserve">Gràfic IA-1.59. </t>
  </si>
  <si>
    <t xml:space="preserve">Gràfic IA-1.60. </t>
  </si>
  <si>
    <t xml:space="preserve">Gràfic IA-1.61. </t>
  </si>
  <si>
    <t xml:space="preserve">Gràfic IA-1.62. </t>
  </si>
  <si>
    <t xml:space="preserve">Gràfic IA-1.63. </t>
  </si>
  <si>
    <t xml:space="preserve">Gràfic IA-1.64. </t>
  </si>
  <si>
    <t xml:space="preserve">Gràfic IA-1.65. </t>
  </si>
  <si>
    <t xml:space="preserve">Gràfic IA-1.66. </t>
  </si>
  <si>
    <t xml:space="preserve">Gràfic IA-1.67. </t>
  </si>
  <si>
    <t>Quadre IA-1.1.</t>
  </si>
  <si>
    <t>Quadre IA-1.2.</t>
  </si>
  <si>
    <t>Quadre IA-1.3.</t>
  </si>
  <si>
    <t>Quadre IA-1.4.</t>
  </si>
  <si>
    <t xml:space="preserve">Gràfic IA-1.42. </t>
  </si>
  <si>
    <t xml:space="preserve">Gràfic IA-1.43. </t>
  </si>
  <si>
    <t>Quadre IA-1.5.</t>
  </si>
  <si>
    <t>Inversió bruta estrangera en milions d'euros a les Illes Balears i Espanya (sense ETVE) (2010-2021)</t>
  </si>
  <si>
    <t>Inversió bruta estrangera en milions d'euros per comunitats autònomes (sense ETVE) (2020-2021)</t>
  </si>
  <si>
    <t>Productivitat per ocupat a preus constants per comunitats autònomes (% variació anual) (2001-2021)</t>
  </si>
  <si>
    <t>Previsió del percentatge de variació anual 2022 de la productivitat per ocupat a preus constants per comunitats autònomes</t>
  </si>
  <si>
    <t>Percentatge de variació anual 2020 de la productivitat per ocupat a preus constants per comunitats autònomes</t>
  </si>
  <si>
    <t>Percentatge de variació anual 2021 de la productivitat per ocupat a preus constants per comunitats autònomes</t>
  </si>
  <si>
    <t>Ocupació de la població resident per comunitats autònomes (% variació anual) (2001-2021)</t>
  </si>
  <si>
    <t xml:space="preserve">Previsions de creixement del PIB per comunitats autònomes (% de variació anual) (2014-2019) </t>
  </si>
  <si>
    <t>Previsions de creixement del PIB per comunitats autònomes (% de variació anual) (2021)</t>
  </si>
  <si>
    <t>Exportacions per seccions aranzelàries i capítols a les Illes Balears (2020-2021)</t>
  </si>
  <si>
    <t>Exportacions de les Illes Balears per continents (2021)</t>
  </si>
  <si>
    <t>Valor de les exportacions de les Illes Balears per continents (2021)</t>
  </si>
  <si>
    <t>Quadre I-1.21.</t>
  </si>
  <si>
    <t>Font: Funcas (2022) Coyuntura económica Comunidades autónomas. Disponible a: https://www.funcas.es/coyuntura-economica/comunidades-autonomas/ (Accedit: 22 juny 2022).</t>
  </si>
  <si>
    <t>Índex de quadres i gràfics I.I.1. L'economia de les Illes Balears</t>
  </si>
  <si>
    <t>PIB per capita en euros per comunitats autònomes (2020)</t>
  </si>
  <si>
    <t>—</t>
  </si>
  <si>
    <r>
      <rPr>
        <i/>
        <sz val="8"/>
        <rFont val="Arial"/>
        <family val="2"/>
      </rPr>
      <t>Font: Elaboració pròpia a partir de dades de la Direcció General de Model Econòmic i Ocupació (2022).</t>
    </r>
    <r>
      <rPr>
        <sz val="8"/>
        <rFont val="Arial"/>
        <family val="2"/>
      </rPr>
      <t xml:space="preserve"> Indicadors d’estructura econòmica balear. </t>
    </r>
    <r>
      <rPr>
        <i/>
        <sz val="8"/>
        <rFont val="Arial"/>
        <family val="2"/>
      </rPr>
      <t xml:space="preserve">Disponible a: </t>
    </r>
    <r>
      <rPr>
        <sz val="8"/>
        <rFont val="Arial"/>
        <family val="2"/>
      </rPr>
      <t>http://www.caib.es/govern/sac/fitxa.do?codi=3203854&amp;coduo=2390823&amp;lang=ca</t>
    </r>
    <r>
      <rPr>
        <i/>
        <sz val="8"/>
        <rFont val="Arial"/>
        <family val="2"/>
      </rPr>
      <t xml:space="preserve"> (Accedit: 22 juny 2022). Valors del 2021 calculats emprant el deflactor d'Espanya</t>
    </r>
  </si>
  <si>
    <t>Taxa anual acumulativa (%)</t>
  </si>
  <si>
    <r>
      <t xml:space="preserve">Font: Elaboració pròpia a partir de dades de Direcció General de Model Econòmic i Ocupació (2022). </t>
    </r>
    <r>
      <rPr>
        <sz val="8"/>
        <rFont val="Arial"/>
        <family val="2"/>
      </rPr>
      <t>Indicadors d’estructura econòmica balear</t>
    </r>
    <r>
      <rPr>
        <i/>
        <sz val="8"/>
        <rFont val="Arial"/>
        <family val="2"/>
      </rPr>
      <t xml:space="preserve">. Disponible a: </t>
    </r>
    <r>
      <rPr>
        <sz val="8"/>
        <rFont val="Arial"/>
        <family val="2"/>
      </rPr>
      <t>http://www.caib.es/govern/sac/fitxa.do?codi=3203854&amp;coduo=2390823&amp;lang=ca</t>
    </r>
    <r>
      <rPr>
        <i/>
        <sz val="8"/>
        <rFont val="Arial"/>
        <family val="2"/>
      </rPr>
      <t xml:space="preserve"> (Accedit: 22 juny 2022)</t>
    </r>
  </si>
  <si>
    <r>
      <t>Font: Elaboració pròpia a partir de dades de Direcció General de Model Econòmic i Ocupació (2022).</t>
    </r>
    <r>
      <rPr>
        <sz val="8"/>
        <rFont val="Arial"/>
        <family val="2"/>
      </rPr>
      <t xml:space="preserve"> Indicadors d’estructura econòmica</t>
    </r>
    <r>
      <rPr>
        <i/>
        <sz val="8"/>
        <rFont val="Arial"/>
        <family val="2"/>
      </rPr>
      <t xml:space="preserve"> </t>
    </r>
    <r>
      <rPr>
        <sz val="8"/>
        <rFont val="Arial"/>
        <family val="2"/>
      </rPr>
      <t>balear</t>
    </r>
    <r>
      <rPr>
        <i/>
        <sz val="8"/>
        <rFont val="Arial"/>
        <family val="2"/>
      </rPr>
      <t xml:space="preserve">. Disponible a: </t>
    </r>
    <r>
      <rPr>
        <sz val="8"/>
        <rFont val="Arial"/>
        <family val="2"/>
      </rPr>
      <t xml:space="preserve">http://www.caib.es/govern/sac/fitxa.do?codi=3203854&amp;coduo=2390823&amp;lang=ca </t>
    </r>
    <r>
      <rPr>
        <i/>
        <sz val="8"/>
        <rFont val="Arial"/>
        <family val="2"/>
      </rPr>
      <t>(Accedit: 22 juny 2022)</t>
    </r>
  </si>
  <si>
    <r>
      <t xml:space="preserve">Font: Elaboració pròpia a partir de dades de la Direcció General de Model Econòmic i Ocupació (2022). </t>
    </r>
    <r>
      <rPr>
        <sz val="8"/>
        <rFont val="Arial"/>
        <family val="2"/>
      </rPr>
      <t>Indicadors d’estructura econòmica balear</t>
    </r>
    <r>
      <rPr>
        <i/>
        <sz val="8"/>
        <rFont val="Arial"/>
        <family val="2"/>
      </rPr>
      <t>. Disponible a:</t>
    </r>
    <r>
      <rPr>
        <sz val="8"/>
        <rFont val="Arial"/>
        <family val="2"/>
      </rPr>
      <t xml:space="preserve"> http://www.caib.es/govern/sac/fitxa.do?codi=3203854&amp;coduo=2390823&amp;lang=ca</t>
    </r>
    <r>
      <rPr>
        <i/>
        <sz val="8"/>
        <rFont val="Arial"/>
        <family val="2"/>
      </rPr>
      <t xml:space="preserve"> (Accedit: 22 juny 2022)</t>
    </r>
  </si>
  <si>
    <t>Quadre I-1.3. Evolució de les taxes de variació del PIB. Volum encadenat (2014-2021) 
(Base 2010 en %)</t>
  </si>
  <si>
    <r>
      <t>Font: Direcció General de Model Econòmic i Ocupació (2022).</t>
    </r>
    <r>
      <rPr>
        <sz val="8"/>
        <rFont val="Arial"/>
        <family val="2"/>
      </rPr>
      <t xml:space="preserve"> Indicadors d’estructura econòmica balear</t>
    </r>
    <r>
      <rPr>
        <i/>
        <sz val="8"/>
        <rFont val="Arial"/>
        <family val="2"/>
      </rPr>
      <t xml:space="preserve">. Disponible a: </t>
    </r>
    <r>
      <rPr>
        <sz val="8"/>
        <rFont val="Arial"/>
        <family val="2"/>
      </rPr>
      <t>http://www.caib.es/govern/sac/fitxa.do?codi=3203854&amp;coduo=2390823&amp;lang=ca</t>
    </r>
    <r>
      <rPr>
        <i/>
        <sz val="8"/>
        <rFont val="Arial"/>
        <family val="2"/>
      </rPr>
      <t xml:space="preserve"> (Accedit: 22 juny 2022)</t>
    </r>
  </si>
  <si>
    <r>
      <t>Font: Direcció General de Model Econòmic i Ocupació (2022). Ind</t>
    </r>
    <r>
      <rPr>
        <sz val="8"/>
        <rFont val="Arial"/>
        <family val="2"/>
      </rPr>
      <t>icadors d’estructura econòmica balear</t>
    </r>
    <r>
      <rPr>
        <i/>
        <sz val="8"/>
        <rFont val="Arial"/>
        <family val="2"/>
      </rPr>
      <t>. Disponible a:</t>
    </r>
    <r>
      <rPr>
        <sz val="8"/>
        <rFont val="Arial"/>
        <family val="2"/>
      </rPr>
      <t xml:space="preserve"> http://www.caib.es/govern/sac/fitxa.do?codi=3203854&amp;coduo=2390823&amp;lang=ca </t>
    </r>
    <r>
      <rPr>
        <i/>
        <sz val="8"/>
        <rFont val="Arial"/>
        <family val="2"/>
      </rPr>
      <t>(Accedit: 22 juny 2022)</t>
    </r>
  </si>
  <si>
    <t>Quadre I-1.4. Evolució del VAB a preus corrents en milers d'euros a les Illes Balears per illa (2014-2021) (Base 2014)</t>
  </si>
  <si>
    <r>
      <rPr>
        <i/>
        <sz val="8"/>
        <rFont val="Arial"/>
        <family val="2"/>
      </rPr>
      <t xml:space="preserve">Font: Elaboració pròpia a partir de la Direcció General de Model Econòmic i Ocupació (2022). </t>
    </r>
    <r>
      <rPr>
        <sz val="8"/>
        <rFont val="Arial"/>
        <family val="2"/>
      </rPr>
      <t>Indicadors d’estructura econòmica balear</t>
    </r>
    <r>
      <rPr>
        <i/>
        <sz val="8"/>
        <rFont val="Arial"/>
        <family val="2"/>
      </rPr>
      <t xml:space="preserve">. Disponible a: </t>
    </r>
    <r>
      <rPr>
        <sz val="8"/>
        <rFont val="Arial"/>
        <family val="2"/>
      </rPr>
      <t>http://www.caib.es/govern/sac/fitxa.do?codi=3203854&amp;coduo=2390823&amp;lang=ca</t>
    </r>
    <r>
      <rPr>
        <i/>
        <sz val="8"/>
        <rFont val="Arial"/>
        <family val="2"/>
      </rPr>
      <t xml:space="preserve"> (Accedit: 22 juny 2022). Valors del 2021 calculats emprant el deflactor d'Espanya</t>
    </r>
  </si>
  <si>
    <r>
      <rPr>
        <i/>
        <sz val="8"/>
        <rFont val="Arial"/>
        <family val="2"/>
      </rPr>
      <t xml:space="preserve">Font: Elaboració pròpia a partir de dades de Direcció General de Model Econòmic i Ocupació (2022). </t>
    </r>
    <r>
      <rPr>
        <sz val="8"/>
        <rFont val="Arial"/>
        <family val="2"/>
      </rPr>
      <t>Indicadors d’estructura econòmica balear.</t>
    </r>
    <r>
      <rPr>
        <i/>
        <sz val="8"/>
        <rFont val="Arial"/>
        <family val="2"/>
      </rPr>
      <t xml:space="preserve"> Disponible a: </t>
    </r>
    <r>
      <rPr>
        <sz val="8"/>
        <rFont val="Arial"/>
        <family val="2"/>
      </rPr>
      <t xml:space="preserve">http://www.caib.es/govern/sac/fitxa.do?codi=3203854&amp;coduo=2390823&amp;lang=ca </t>
    </r>
    <r>
      <rPr>
        <i/>
        <sz val="8"/>
        <rFont val="Arial"/>
        <family val="2"/>
      </rPr>
      <t>(Accedit: 22 juny 2022)</t>
    </r>
  </si>
  <si>
    <t>Quadre I-1.5. Evolució del VAB a preus constants en milers d'euros a les Balears per illa (2004-2021) (Base 2014)</t>
  </si>
  <si>
    <r>
      <t xml:space="preserve">Font: Elaboració pròpia a partir de dades de Direcció General de Model Econòmic i Ocupació (2022). </t>
    </r>
    <r>
      <rPr>
        <sz val="8"/>
        <rFont val="Arial"/>
        <family val="2"/>
      </rPr>
      <t xml:space="preserve">Indicadors d’estructura econòmica balear. </t>
    </r>
    <r>
      <rPr>
        <i/>
        <sz val="8"/>
        <rFont val="Arial"/>
        <family val="2"/>
      </rPr>
      <t xml:space="preserve">Disponible a: </t>
    </r>
    <r>
      <rPr>
        <sz val="8"/>
        <rFont val="Arial"/>
        <family val="2"/>
      </rPr>
      <t>http://www.caib.es/govern/sac/fitxa.do?codi=3203854&amp;coduo=2390823&amp;lang=ca</t>
    </r>
    <r>
      <rPr>
        <i/>
        <sz val="8"/>
        <rFont val="Arial"/>
        <family val="2"/>
      </rPr>
      <t xml:space="preserve"> (Accedit: 22 juny 2022)</t>
    </r>
  </si>
  <si>
    <r>
      <t xml:space="preserve">Font: Elaboració pròpia a partir de dades de Direcció General de Model Econòmic i Ocupació (2022). </t>
    </r>
    <r>
      <rPr>
        <sz val="8"/>
        <rFont val="Arial"/>
        <family val="2"/>
      </rPr>
      <t>Indicadors d’estructura econòmica balear.</t>
    </r>
    <r>
      <rPr>
        <i/>
        <sz val="8"/>
        <rFont val="Arial"/>
        <family val="2"/>
      </rPr>
      <t xml:space="preserve"> Disponible a: </t>
    </r>
    <r>
      <rPr>
        <sz val="8"/>
        <rFont val="Arial"/>
        <family val="2"/>
      </rPr>
      <t>http://www.caib.es/govern/sac/fitxa.do?codi=3203854&amp;coduo=2390823&amp;lang=ca</t>
    </r>
    <r>
      <rPr>
        <i/>
        <sz val="8"/>
        <rFont val="Arial"/>
        <family val="2"/>
      </rPr>
      <t xml:space="preserve"> (Accedit: 22 juny 2022)</t>
    </r>
  </si>
  <si>
    <r>
      <rPr>
        <i/>
        <sz val="8"/>
        <rFont val="Arial"/>
        <family val="2"/>
      </rPr>
      <t xml:space="preserve">Font: Funcas (2022). </t>
    </r>
    <r>
      <rPr>
        <sz val="8"/>
        <rFont val="Arial"/>
        <family val="2"/>
      </rPr>
      <t>Coyuntura económica. Comunidades autónomas.</t>
    </r>
    <r>
      <rPr>
        <i/>
        <sz val="8"/>
        <rFont val="Arial"/>
        <family val="2"/>
      </rPr>
      <t xml:space="preserve"> Disponible a: h</t>
    </r>
    <r>
      <rPr>
        <sz val="8"/>
        <rFont val="Arial"/>
        <family val="2"/>
      </rPr>
      <t xml:space="preserve">ttps://www.funcas.es/coyuntura-economica/comunidades-autonomas/ </t>
    </r>
    <r>
      <rPr>
        <i/>
        <sz val="8"/>
        <rFont val="Arial"/>
        <family val="2"/>
      </rPr>
      <t>(Accedit: 22 juny 2022)</t>
    </r>
  </si>
  <si>
    <t>Castella-la Manxa</t>
  </si>
  <si>
    <r>
      <rPr>
        <i/>
        <sz val="8"/>
        <rFont val="Arial"/>
        <family val="2"/>
      </rPr>
      <t xml:space="preserve">Font: Funcas (2022). </t>
    </r>
    <r>
      <rPr>
        <sz val="8"/>
        <rFont val="Arial"/>
        <family val="2"/>
      </rPr>
      <t>Coyuntura económica. Comunidades autónomas.</t>
    </r>
    <r>
      <rPr>
        <i/>
        <sz val="8"/>
        <rFont val="Arial"/>
        <family val="2"/>
      </rPr>
      <t xml:space="preserve"> Disponible a: </t>
    </r>
    <r>
      <rPr>
        <sz val="8"/>
        <rFont val="Arial"/>
        <family val="2"/>
      </rPr>
      <t>https://www.funcas.es/coyuntura-economica/comunidades-autonomas/</t>
    </r>
    <r>
      <rPr>
        <i/>
        <sz val="8"/>
        <rFont val="Arial"/>
        <family val="2"/>
      </rPr>
      <t xml:space="preserve"> (Accedit: 22 juny 2022)</t>
    </r>
  </si>
  <si>
    <t>% sobre el VAB total regional</t>
  </si>
  <si>
    <t>% sobre el VAB agrari d'Espanya</t>
  </si>
  <si>
    <t>Illes Canàries</t>
  </si>
  <si>
    <t>Illes Illes Canàries</t>
  </si>
  <si>
    <r>
      <t xml:space="preserve">Font: Funcas (2022). </t>
    </r>
    <r>
      <rPr>
        <sz val="8"/>
        <rFont val="Arial"/>
        <family val="2"/>
      </rPr>
      <t>Coyuntura económica. Comunidades autónomas.</t>
    </r>
    <r>
      <rPr>
        <i/>
        <sz val="8"/>
        <rFont val="Arial"/>
        <family val="2"/>
      </rPr>
      <t xml:space="preserve"> Disponible a: </t>
    </r>
    <r>
      <rPr>
        <sz val="8"/>
        <rFont val="Arial"/>
        <family val="2"/>
      </rPr>
      <t>https://www.funcas.es/coyuntura-economica/comunidades-autonomas/</t>
    </r>
    <r>
      <rPr>
        <i/>
        <sz val="8"/>
        <rFont val="Arial"/>
        <family val="2"/>
      </rPr>
      <t xml:space="preserve"> (Accedit: 22 juny 2022)</t>
    </r>
  </si>
  <si>
    <r>
      <t xml:space="preserve">Font: Funcas (2022). </t>
    </r>
    <r>
      <rPr>
        <sz val="8"/>
        <rFont val="Arial"/>
        <family val="2"/>
      </rPr>
      <t>Coyuntura económica. Comunidades autónomas</t>
    </r>
    <r>
      <rPr>
        <i/>
        <sz val="8"/>
        <rFont val="Arial"/>
        <family val="2"/>
      </rPr>
      <t xml:space="preserve">. Disponible a: </t>
    </r>
    <r>
      <rPr>
        <sz val="8"/>
        <rFont val="Arial"/>
        <family val="2"/>
      </rPr>
      <t xml:space="preserve">https://www.funcas.es/coyuntura-economica/comunidades-autonomas/ </t>
    </r>
    <r>
      <rPr>
        <i/>
        <sz val="8"/>
        <rFont val="Arial"/>
        <family val="2"/>
      </rPr>
      <t>(Accedit: 22 juny 2022)</t>
    </r>
  </si>
  <si>
    <r>
      <t xml:space="preserve">Font: Funcas (2022). </t>
    </r>
    <r>
      <rPr>
        <sz val="8"/>
        <rFont val="Arial"/>
        <family val="2"/>
      </rPr>
      <t>Coyuntura económica. Comunidades autónomas.</t>
    </r>
    <r>
      <rPr>
        <i/>
        <sz val="8"/>
        <rFont val="Arial"/>
        <family val="2"/>
      </rPr>
      <t xml:space="preserve"> Disponible a: </t>
    </r>
    <r>
      <rPr>
        <sz val="8"/>
        <rFont val="Arial"/>
        <family val="2"/>
      </rPr>
      <t xml:space="preserve">https://www.funcas.es/coyuntura-economica/comunidades-autonomas/ </t>
    </r>
    <r>
      <rPr>
        <i/>
        <sz val="8"/>
        <rFont val="Arial"/>
        <family val="2"/>
      </rPr>
      <t>(Accedit: 22 juny 2022)</t>
    </r>
  </si>
  <si>
    <r>
      <t xml:space="preserve">Font: Funcas (2022). </t>
    </r>
    <r>
      <rPr>
        <sz val="8"/>
        <rFont val="Arial"/>
        <family val="2"/>
      </rPr>
      <t>Coyuntura económica Comunidades autónomas</t>
    </r>
    <r>
      <rPr>
        <i/>
        <sz val="8"/>
        <rFont val="Arial"/>
        <family val="2"/>
      </rPr>
      <t xml:space="preserve">. Disponible a: </t>
    </r>
    <r>
      <rPr>
        <sz val="8"/>
        <rFont val="Arial"/>
        <family val="2"/>
      </rPr>
      <t>https://www.funcas.es/coyuntura-economica/comunidades-autonomas/</t>
    </r>
    <r>
      <rPr>
        <i/>
        <sz val="8"/>
        <rFont val="Arial"/>
        <family val="2"/>
      </rPr>
      <t xml:space="preserve"> (Accedit: 22 juny 2022)</t>
    </r>
  </si>
  <si>
    <t>% sobre el VAB  del sector de serveis Espanya</t>
  </si>
  <si>
    <r>
      <t>Font: Funcas (2022).</t>
    </r>
    <r>
      <rPr>
        <sz val="8"/>
        <rFont val="Arial"/>
        <family val="2"/>
      </rPr>
      <t xml:space="preserve"> Coyuntura económica. Comunidades autónomas</t>
    </r>
    <r>
      <rPr>
        <i/>
        <sz val="8"/>
        <rFont val="Arial"/>
        <family val="2"/>
      </rPr>
      <t xml:space="preserve">. Disponible a: </t>
    </r>
    <r>
      <rPr>
        <sz val="8"/>
        <rFont val="Arial"/>
        <family val="2"/>
      </rPr>
      <t>https://www.funcas.es/coyuntura-economica/comunidades-autonomas/</t>
    </r>
    <r>
      <rPr>
        <i/>
        <sz val="8"/>
        <rFont val="Arial"/>
        <family val="2"/>
      </rPr>
      <t xml:space="preserve"> (Accedit: 22 juny 2022)</t>
    </r>
  </si>
  <si>
    <t>% sobre el VAB del sector de serveis predominantment de mercat</t>
  </si>
  <si>
    <r>
      <t>Font: Funcas (2022).</t>
    </r>
    <r>
      <rPr>
        <sz val="8"/>
        <rFont val="Arial"/>
        <family val="2"/>
      </rPr>
      <t xml:space="preserve"> Coyuntura económica. Comunidades autónomas</t>
    </r>
    <r>
      <rPr>
        <i/>
        <sz val="8"/>
        <rFont val="Arial"/>
        <family val="2"/>
      </rPr>
      <t xml:space="preserve">. Disponible a: </t>
    </r>
    <r>
      <rPr>
        <sz val="8"/>
        <rFont val="Arial"/>
        <family val="2"/>
      </rPr>
      <t xml:space="preserve">https://www.funcas.es/coyuntura-economica/comunidades-autonomas/ </t>
    </r>
    <r>
      <rPr>
        <i/>
        <sz val="8"/>
        <rFont val="Arial"/>
        <family val="2"/>
      </rPr>
      <t>(Accedit: 22 juny 2022)</t>
    </r>
  </si>
  <si>
    <r>
      <t xml:space="preserve">Font: Funcas (2022). </t>
    </r>
    <r>
      <rPr>
        <sz val="8"/>
        <rFont val="Arial"/>
        <family val="2"/>
      </rPr>
      <t>Coyuntura económica. Comunidades autónomas</t>
    </r>
    <r>
      <rPr>
        <i/>
        <sz val="8"/>
        <rFont val="Arial"/>
        <family val="2"/>
      </rPr>
      <t>. Disponible a:</t>
    </r>
    <r>
      <rPr>
        <sz val="8"/>
        <rFont val="Arial"/>
        <family val="2"/>
      </rPr>
      <t xml:space="preserve"> https://www.funcas.es/coyuntura-economica/comunidades-autonomas/</t>
    </r>
    <r>
      <rPr>
        <i/>
        <sz val="8"/>
        <rFont val="Arial"/>
        <family val="2"/>
      </rPr>
      <t xml:space="preserve"> (Accedit: 22 juny 2022)</t>
    </r>
  </si>
  <si>
    <t>% sobre el VAB del sector de serveis predominantment de no mercat</t>
  </si>
  <si>
    <r>
      <t xml:space="preserve">Font: Funcas (2022). </t>
    </r>
    <r>
      <rPr>
        <sz val="8"/>
        <rFont val="Arial"/>
        <family val="2"/>
      </rPr>
      <t xml:space="preserve">Coyuntura económica. Comunidades autónomas. </t>
    </r>
    <r>
      <rPr>
        <i/>
        <sz val="8"/>
        <rFont val="Arial"/>
        <family val="2"/>
      </rPr>
      <t xml:space="preserve">Disponible a: </t>
    </r>
    <r>
      <rPr>
        <sz val="8"/>
        <rFont val="Arial"/>
        <family val="2"/>
      </rPr>
      <t xml:space="preserve">https://www.funcas.es/coyuntura-economica/comunidades-autonomas/ </t>
    </r>
    <r>
      <rPr>
        <i/>
        <sz val="8"/>
        <rFont val="Arial"/>
        <family val="2"/>
      </rPr>
      <t>(Accedit: 22 juny 2022)</t>
    </r>
  </si>
  <si>
    <t>(1) Administració pública i defensa, Seguretat Social obligatòria, educació, i activitats sanitàries i de serveis socials.</t>
  </si>
  <si>
    <r>
      <t xml:space="preserve">Font: Funcas (2022). </t>
    </r>
    <r>
      <rPr>
        <sz val="8"/>
        <rFont val="Arial"/>
        <family val="2"/>
      </rPr>
      <t>Coyuntura económica. Comunidades autónomas</t>
    </r>
    <r>
      <rPr>
        <i/>
        <sz val="8"/>
        <rFont val="Arial"/>
        <family val="2"/>
      </rPr>
      <t xml:space="preserve">. Disponible a: </t>
    </r>
    <r>
      <rPr>
        <sz val="8"/>
        <rFont val="Arial"/>
        <family val="2"/>
      </rPr>
      <t>https://www.funcas.es/coyuntura-economica/comunidades-autonomas/</t>
    </r>
    <r>
      <rPr>
        <i/>
        <sz val="8"/>
        <rFont val="Arial"/>
        <family val="2"/>
      </rPr>
      <t xml:space="preserve"> (Accedit: 22 juny 2022)</t>
    </r>
  </si>
  <si>
    <t>% de var. 2021/2020</t>
  </si>
  <si>
    <t>% de var. 2021/2008</t>
  </si>
  <si>
    <t>Enginyeria civil</t>
  </si>
  <si>
    <r>
      <t xml:space="preserve">Font: Elaboració pròpia a partir de dades de l'INE (2022). </t>
    </r>
    <r>
      <rPr>
        <sz val="8"/>
        <rFont val="Arial"/>
        <family val="2"/>
      </rPr>
      <t>Explotación estadística del directorio central de empresas. DIRCE</t>
    </r>
    <r>
      <rPr>
        <i/>
        <sz val="8"/>
        <rFont val="Arial"/>
        <family val="2"/>
      </rPr>
      <t xml:space="preserve">. Disponible a: </t>
    </r>
    <r>
      <rPr>
        <sz val="8"/>
        <rFont val="Arial"/>
        <family val="2"/>
      </rPr>
      <t>https://www.ine.es/dynt3/inebase/index.htm?padre=54&amp;capsel=54</t>
    </r>
    <r>
      <rPr>
        <i/>
        <sz val="8"/>
        <rFont val="Arial"/>
        <family val="2"/>
      </rPr>
      <t xml:space="preserve"> (Accedit: 22 juny 2022)</t>
    </r>
  </si>
  <si>
    <t>Var. total</t>
  </si>
  <si>
    <r>
      <t xml:space="preserve">Font: Elaboració pròpia a partir de dades de l'INE (2022). </t>
    </r>
    <r>
      <rPr>
        <sz val="8"/>
        <rFont val="Arial"/>
        <family val="2"/>
      </rPr>
      <t xml:space="preserve">Explotación estadística del directorio central de empresas. DIRCE. </t>
    </r>
    <r>
      <rPr>
        <i/>
        <sz val="8"/>
        <rFont val="Arial"/>
        <family val="2"/>
      </rPr>
      <t xml:space="preserve">Disponible a: </t>
    </r>
    <r>
      <rPr>
        <sz val="8"/>
        <rFont val="Arial"/>
        <family val="2"/>
      </rPr>
      <t>https://www.ine.es/dynt3/inebase/index.htm?padre=54&amp;capsel=54</t>
    </r>
    <r>
      <rPr>
        <i/>
        <sz val="8"/>
        <rFont val="Arial"/>
        <family val="2"/>
      </rPr>
      <t xml:space="preserve"> (Accedit: 22 juny 2022)</t>
    </r>
  </si>
  <si>
    <t>% del VAB</t>
  </si>
  <si>
    <t>% de variació</t>
  </si>
  <si>
    <t>Quadre I-1.7. VAB del sector agrari a preus constants per comunitats autònomes (% de variació anual) (2001-2020)</t>
  </si>
  <si>
    <t>Quadre I-1.8. VAB del sector de la indústria a preus constants per comunitats autònomes 
(% de variació anual) (2001-2020)</t>
  </si>
  <si>
    <t>% sobre el VAB indústrial Espanya</t>
  </si>
  <si>
    <t>% sobre el VAB del sector de la construcció a Espanya</t>
  </si>
  <si>
    <t>Quadre I-1.11. VAB del sector de serveis predominantment de mercat a preus constants per comunitats autònomes
 (% de variació anual) (2001-2020)</t>
  </si>
  <si>
    <t>Quadre I-1.9. VAB del sector de la construcció a preus constants per comunitats autònomes (% de variació anual) (2001-2020)</t>
  </si>
  <si>
    <t>Quadre I-1.10. VAB del sector de serveis a preus constants per comunitats autònomes (% de variació anual) (2001-2020)</t>
  </si>
  <si>
    <t>Quadre I-1.12. VAB del sector de serveis predominantment de no mercat a preus constants per comunitats autònomes
 (% de variació anual) (2001-2020)</t>
  </si>
  <si>
    <t>Quadre I-1.14. Inversió bruta estrangera en milions d'euros a les Illes Balears i Espanya 
(sense ETVE) (2010-2021)</t>
  </si>
  <si>
    <t>% Illes Balears / 
Espanya</t>
  </si>
  <si>
    <r>
      <t xml:space="preserve">Font: Elaboració pròpia a partir de les dades del Ministeri d’Indústria, Comerç i Turisme, Secretaria d’Estat de Comerç (2022). </t>
    </r>
    <r>
      <rPr>
        <sz val="8"/>
        <rFont val="Arial"/>
        <family val="2"/>
      </rPr>
      <t>Estadísticas. Publicaciones e informes.</t>
    </r>
    <r>
      <rPr>
        <i/>
        <sz val="8"/>
        <rFont val="Arial"/>
        <family val="2"/>
      </rPr>
      <t xml:space="preserve"> Disponible a: </t>
    </r>
    <r>
      <rPr>
        <sz val="8"/>
        <rFont val="Arial"/>
        <family val="2"/>
      </rPr>
      <t xml:space="preserve">https://comercio.gob.es/es-es/publicaciones-estadisticas/Paginas/publicaciones-estadisticas.aspx </t>
    </r>
    <r>
      <rPr>
        <i/>
        <sz val="8"/>
        <rFont val="Arial"/>
        <family val="2"/>
      </rPr>
      <t>(Accedit: 22 juny 2022)</t>
    </r>
  </si>
  <si>
    <r>
      <rPr>
        <i/>
        <sz val="8"/>
        <rFont val="Arial"/>
        <family val="2"/>
      </rPr>
      <t xml:space="preserve">Font: Elaboració pròpia a partir de les dades del Ministeri d’Indústria, Comerç i Turisme, Secretaria d’Estat de Comerç (2022). </t>
    </r>
    <r>
      <rPr>
        <sz val="8"/>
        <rFont val="Arial"/>
        <family val="2"/>
      </rPr>
      <t xml:space="preserve">Estadísticas. Publicaciones e informes. </t>
    </r>
    <r>
      <rPr>
        <i/>
        <sz val="8"/>
        <rFont val="Arial"/>
        <family val="2"/>
      </rPr>
      <t xml:space="preserve">Disponible a: </t>
    </r>
    <r>
      <rPr>
        <sz val="8"/>
        <rFont val="Arial"/>
        <family val="2"/>
      </rPr>
      <t>https://comercio.gob.es/es-es/publicaciones-estadisticas/Paginas/publicaciones-estadisticas.aspx</t>
    </r>
    <r>
      <rPr>
        <i/>
        <sz val="8"/>
        <rFont val="Arial"/>
        <family val="2"/>
      </rPr>
      <t xml:space="preserve"> (Accedit: 22 juny 2022)</t>
    </r>
  </si>
  <si>
    <t>% de variació 2021/2020</t>
  </si>
  <si>
    <t>Sense assignar</t>
  </si>
  <si>
    <t>% sobre el total</t>
  </si>
  <si>
    <t>Índex de de preus de consum. Base 2021. Mitjanes anuals</t>
  </si>
  <si>
    <t>Codi</t>
  </si>
  <si>
    <t>Comunitat autònoma</t>
  </si>
  <si>
    <r>
      <t xml:space="preserve">Font: Elaboració pròpia a partir de dades de l'INE (2022). </t>
    </r>
    <r>
      <rPr>
        <sz val="8"/>
        <rFont val="Arial"/>
        <family val="2"/>
      </rPr>
      <t>Cálculo de variaciones del índice de precios de consumo (sistema IPC base 2021).</t>
    </r>
    <r>
      <rPr>
        <i/>
        <sz val="8"/>
        <rFont val="Arial"/>
        <family val="2"/>
      </rPr>
      <t xml:space="preserve"> Disponible a: </t>
    </r>
    <r>
      <rPr>
        <sz val="8"/>
        <rFont val="Arial"/>
        <family val="2"/>
      </rPr>
      <t>https://www.ine.es/varipc</t>
    </r>
    <r>
      <rPr>
        <i/>
        <sz val="8"/>
        <rFont val="Arial"/>
        <family val="2"/>
      </rPr>
      <t xml:space="preserve"> (Accedit: 22 juny 2022)</t>
    </r>
  </si>
  <si>
    <t>Quadre I-1.16. Índex de preus de consum (IPC) d'Espanya i les Balears per grups (2020-2021) (Base 2021)</t>
  </si>
  <si>
    <t>Taxa de creixement anual</t>
  </si>
  <si>
    <r>
      <t xml:space="preserve">Font: Elaboració pròpia a partir de dades de l'INE (2022). </t>
    </r>
    <r>
      <rPr>
        <sz val="8"/>
        <rFont val="Arial"/>
        <family val="2"/>
      </rPr>
      <t>Índice de precios de consumo</t>
    </r>
    <r>
      <rPr>
        <i/>
        <sz val="8"/>
        <rFont val="Arial"/>
        <family val="2"/>
      </rPr>
      <t xml:space="preserve">. Disponible a: </t>
    </r>
    <r>
      <rPr>
        <sz val="8"/>
        <rFont val="Arial"/>
        <family val="2"/>
      </rPr>
      <t xml:space="preserve">https://www.ine.es/dynt3/inebase/index.htm?padre=3464&amp;capsel=3464 </t>
    </r>
    <r>
      <rPr>
        <i/>
        <sz val="8"/>
        <rFont val="Arial"/>
        <family val="2"/>
      </rPr>
      <t>(Accedit: 22 juny 2022)</t>
    </r>
  </si>
  <si>
    <r>
      <rPr>
        <i/>
        <sz val="8"/>
        <rFont val="Arial"/>
        <family val="2"/>
      </rPr>
      <t xml:space="preserve">Font: Elaboració pròpia a partir de dades de l'INE (2022). </t>
    </r>
    <r>
      <rPr>
        <sz val="8"/>
        <rFont val="Arial"/>
        <family val="2"/>
      </rPr>
      <t xml:space="preserve">Índice de precios de consumo. </t>
    </r>
    <r>
      <rPr>
        <i/>
        <sz val="8"/>
        <rFont val="Arial"/>
        <family val="2"/>
      </rPr>
      <t xml:space="preserve">Disponible a: </t>
    </r>
    <r>
      <rPr>
        <sz val="8"/>
        <rFont val="Arial"/>
        <family val="2"/>
      </rPr>
      <t xml:space="preserve">https://www.ine.es/dynt3/inebase/index.htm?padre=3464&amp;capsel=3464 </t>
    </r>
    <r>
      <rPr>
        <i/>
        <sz val="8"/>
        <rFont val="Arial"/>
        <family val="2"/>
      </rPr>
      <t>(Accedit: 22 juny 2022)</t>
    </r>
  </si>
  <si>
    <t>Diferència en la taxa de creixement (Balears-Espanya)</t>
  </si>
  <si>
    <t>Quadre I-1.17. PIB per capita a preus constants per comunitats autònomes (España = 100) (2000-2022)</t>
  </si>
  <si>
    <r>
      <t xml:space="preserve">Font: Funcas (2022). </t>
    </r>
    <r>
      <rPr>
        <sz val="8"/>
        <rFont val="Arial"/>
        <family val="2"/>
      </rPr>
      <t xml:space="preserve">Coyuntura económica. Comunidades autónomas. </t>
    </r>
    <r>
      <rPr>
        <i/>
        <sz val="8"/>
        <rFont val="Arial"/>
        <family val="2"/>
      </rPr>
      <t xml:space="preserve">Disponible a: </t>
    </r>
    <r>
      <rPr>
        <sz val="8"/>
        <rFont val="Arial"/>
        <family val="2"/>
      </rPr>
      <t>https://www.funcas.es/coyuntura-economica/comunidades-autonomas/</t>
    </r>
    <r>
      <rPr>
        <i/>
        <sz val="8"/>
        <rFont val="Arial"/>
        <family val="2"/>
      </rPr>
      <t xml:space="preserve"> (Accedit: 22 juny 2022)</t>
    </r>
  </si>
  <si>
    <r>
      <t xml:space="preserve">Font: Elaboració pròpia a partir de dades de l'INE (2022). </t>
    </r>
    <r>
      <rPr>
        <sz val="8"/>
        <rFont val="Arial"/>
        <family val="2"/>
      </rPr>
      <t>Contabilidad regional de España.</t>
    </r>
    <r>
      <rPr>
        <i/>
        <sz val="8"/>
        <rFont val="Arial"/>
        <family val="2"/>
      </rPr>
      <t xml:space="preserve"> </t>
    </r>
    <r>
      <rPr>
        <sz val="8"/>
        <rFont val="Arial"/>
        <family val="2"/>
      </rPr>
      <t xml:space="preserve">Resultados. </t>
    </r>
    <r>
      <rPr>
        <i/>
        <sz val="8"/>
        <rFont val="Arial"/>
        <family val="2"/>
      </rPr>
      <t xml:space="preserve">Disponible a: </t>
    </r>
    <r>
      <rPr>
        <sz val="8"/>
        <rFont val="Arial"/>
        <family val="2"/>
      </rPr>
      <t xml:space="preserve">https://www.ine.es/dyngs/INEbase/es/operacion.htm?c=Estadistica_C&amp;cid=1254736167628&amp;menu=resultados&amp;idp=1254735576581 </t>
    </r>
    <r>
      <rPr>
        <i/>
        <sz val="8"/>
        <rFont val="Arial"/>
        <family val="2"/>
      </rPr>
      <t>(Accedit: 22 juny 2022)</t>
    </r>
  </si>
  <si>
    <r>
      <rPr>
        <i/>
        <sz val="8"/>
        <rFont val="Arial"/>
        <family val="2"/>
      </rPr>
      <t xml:space="preserve">Font: Elaboració pròpia a partir de dades de l'INE (2022). </t>
    </r>
    <r>
      <rPr>
        <sz val="8"/>
        <rFont val="Arial"/>
        <family val="2"/>
      </rPr>
      <t xml:space="preserve">Contabilidad regional de España. Resultados. </t>
    </r>
    <r>
      <rPr>
        <i/>
        <sz val="8"/>
        <rFont val="Arial"/>
        <family val="2"/>
      </rPr>
      <t>Disponible a:</t>
    </r>
    <r>
      <rPr>
        <sz val="8"/>
        <rFont val="Arial"/>
        <family val="2"/>
      </rPr>
      <t xml:space="preserve"> https://www.ine.es/dyngs/INEbase/es/operacion.htm?c=Estadistica_C&amp;cid=1254736167628&amp;menu=resultados&amp;idp=1254735576581</t>
    </r>
    <r>
      <rPr>
        <i/>
        <sz val="8"/>
        <rFont val="Arial"/>
        <family val="2"/>
      </rPr>
      <t xml:space="preserve"> (Accedit: 22 juny 2022)</t>
    </r>
  </si>
  <si>
    <t>Quadre I-1.18. PIB per capita a preus constants per comunitats autònomes (% de variació anual) (2001-2022)</t>
  </si>
  <si>
    <r>
      <t>Font: Funcas (2022).</t>
    </r>
    <r>
      <rPr>
        <sz val="8"/>
        <rFont val="Arial"/>
        <family val="2"/>
      </rPr>
      <t xml:space="preserve"> Coyuntura económica. Comunidades autónomas.</t>
    </r>
    <r>
      <rPr>
        <i/>
        <sz val="8"/>
        <rFont val="Arial"/>
        <family val="2"/>
      </rPr>
      <t xml:space="preserve"> Disponible a: </t>
    </r>
    <r>
      <rPr>
        <sz val="8"/>
        <rFont val="Arial"/>
        <family val="2"/>
      </rPr>
      <t xml:space="preserve">https://www.funcas.es/coyuntura-economica/comunidades-autonomas/ </t>
    </r>
    <r>
      <rPr>
        <i/>
        <sz val="8"/>
        <rFont val="Arial"/>
        <family val="2"/>
      </rPr>
      <t>(Accedit: 22 juny 2022)</t>
    </r>
  </si>
  <si>
    <t>Quadre I-1.19. Productivitat per ocupat a preus constants per comunitats autònomes (% de variació anual) (2001-2021)</t>
  </si>
  <si>
    <t>Nota: Les dades fins a l'any 2020 s'han actualitzat amb les dades de Funcas de maig de 2022. Les dades de l'any 2021 corresponen a la previsió de Funcas per a l'any anterior.</t>
  </si>
  <si>
    <t>Nota: Avanç de 2020.</t>
  </si>
  <si>
    <r>
      <rPr>
        <i/>
        <sz val="8"/>
        <rFont val="Arial"/>
        <family val="2"/>
      </rPr>
      <t xml:space="preserve">Font: Funcas (2022). </t>
    </r>
    <r>
      <rPr>
        <sz val="8"/>
        <rFont val="Arial"/>
        <family val="2"/>
      </rPr>
      <t xml:space="preserve">Coyuntura económica. Comunidades autónomas. </t>
    </r>
    <r>
      <rPr>
        <i/>
        <sz val="8"/>
        <rFont val="Arial"/>
        <family val="2"/>
      </rPr>
      <t>Disponible a:</t>
    </r>
    <r>
      <rPr>
        <sz val="8"/>
        <rFont val="Arial"/>
        <family val="2"/>
      </rPr>
      <t xml:space="preserve"> https://www.funcas.es/coyuntura-economica/comunidades-autonomas/ </t>
    </r>
    <r>
      <rPr>
        <i/>
        <sz val="8"/>
        <rFont val="Arial"/>
        <family val="2"/>
      </rPr>
      <t>(Accedit: 22 juny 2022)</t>
    </r>
  </si>
  <si>
    <t>PIB per capita</t>
  </si>
  <si>
    <r>
      <t xml:space="preserve">Font: Funcas (2022). </t>
    </r>
    <r>
      <rPr>
        <sz val="8"/>
        <rFont val="Arial"/>
        <family val="2"/>
      </rPr>
      <t>Coyuntura económica. Comunidades autónomas</t>
    </r>
    <r>
      <rPr>
        <i/>
        <sz val="8"/>
        <rFont val="Arial"/>
        <family val="2"/>
      </rPr>
      <t>. Disponible a:</t>
    </r>
    <r>
      <rPr>
        <sz val="8"/>
        <rFont val="Arial"/>
        <family val="2"/>
      </rPr>
      <t xml:space="preserve"> https://www.funcas.es/coyuntura-economica/comunidades-autonomas/ </t>
    </r>
    <r>
      <rPr>
        <i/>
        <sz val="8"/>
        <rFont val="Arial"/>
        <family val="2"/>
      </rPr>
      <t>(Accedit: 22 juny 2022)</t>
    </r>
  </si>
  <si>
    <r>
      <rPr>
        <i/>
        <sz val="8"/>
        <rFont val="Arial"/>
        <family val="2"/>
      </rPr>
      <t>Font: Estimació pròpia a partir de les dades de Funcas (2022).</t>
    </r>
    <r>
      <rPr>
        <sz val="8"/>
        <rFont val="Arial"/>
        <family val="2"/>
      </rPr>
      <t xml:space="preserve"> Coyuntura económica. Comunidades autónomas.</t>
    </r>
    <r>
      <rPr>
        <i/>
        <sz val="8"/>
        <rFont val="Arial"/>
        <family val="2"/>
      </rPr>
      <t xml:space="preserve"> Disponible a:</t>
    </r>
    <r>
      <rPr>
        <sz val="8"/>
        <rFont val="Arial"/>
        <family val="2"/>
      </rPr>
      <t xml:space="preserve"> https://www.funcas.es/coyuntura-economica/comunidades-autonomas/ </t>
    </r>
    <r>
      <rPr>
        <i/>
        <sz val="8"/>
        <rFont val="Arial"/>
        <family val="2"/>
      </rPr>
      <t>(Accedit: 22 juny 2022)</t>
    </r>
  </si>
  <si>
    <r>
      <t xml:space="preserve">Font: Estimació pròpia a partir de les dades de Funcas (2022). </t>
    </r>
    <r>
      <rPr>
        <sz val="8"/>
        <rFont val="Arial"/>
        <family val="2"/>
      </rPr>
      <t>Coyuntura económica. Comunidades autónomas.</t>
    </r>
    <r>
      <rPr>
        <i/>
        <sz val="8"/>
        <rFont val="Arial"/>
        <family val="2"/>
      </rPr>
      <t xml:space="preserve"> Disponible a: </t>
    </r>
    <r>
      <rPr>
        <sz val="8"/>
        <rFont val="Arial"/>
        <family val="2"/>
      </rPr>
      <t xml:space="preserve">https://www.funcas.es/coyuntura-economica/comunidades-autonomas/ </t>
    </r>
    <r>
      <rPr>
        <i/>
        <sz val="8"/>
        <rFont val="Arial"/>
        <family val="2"/>
      </rPr>
      <t>(Accedit: 22 juny 2022)</t>
    </r>
  </si>
  <si>
    <t>Nota: Les dades fins a l'any 2020 s'han actualitzat amb les dades de Funcas de maig de 2022. Les dades de l'any 2021 corresponen a la provisió de Funcas per a l'any anterior.</t>
  </si>
  <si>
    <t>Quadre I-1.21. Factor de creixement de la participació dels salaris en la renda regional per comunitat autònoma
 (2010-2020)</t>
  </si>
  <si>
    <r>
      <t xml:space="preserve">Font: Elaboració pròpia a partir de dades de l'INE (2022). </t>
    </r>
    <r>
      <rPr>
        <sz val="8"/>
        <rFont val="Arial"/>
        <family val="2"/>
      </rPr>
      <t>Mercado laboral</t>
    </r>
    <r>
      <rPr>
        <i/>
        <sz val="8"/>
        <rFont val="Arial"/>
        <family val="2"/>
      </rPr>
      <t>. Disponible a:</t>
    </r>
    <r>
      <rPr>
        <sz val="8"/>
        <rFont val="Arial"/>
        <family val="2"/>
      </rPr>
      <t xml:space="preserve"> https://www.ine.es/dyngs/INEbase/es/categoria.htm?c=Estadistica_P&amp;cid=1254735976594</t>
    </r>
    <r>
      <rPr>
        <i/>
        <sz val="8"/>
        <rFont val="Arial"/>
        <family val="2"/>
      </rPr>
      <t xml:space="preserve"> (Accedit: 22 juny 2022)</t>
    </r>
  </si>
  <si>
    <t>(*) Diferència de creixement entre els salaris, els horaris i la productivitat.</t>
  </si>
  <si>
    <t>Quadre IA-1.1. Comerç exterior per seccions aranzelàries amb origen i destinació a les Illes Balears (euros) (2020-2021)</t>
  </si>
  <si>
    <t>Calçat i complements (capells, paraigües, etc.)</t>
  </si>
  <si>
    <r>
      <rPr>
        <i/>
        <sz val="8"/>
        <rFont val="Arial"/>
        <family val="2"/>
      </rPr>
      <t xml:space="preserve">Font: Elaboració pròpia amb dades de l'Agència Tributària (2022). </t>
    </r>
    <r>
      <rPr>
        <sz val="8"/>
        <rFont val="Arial"/>
        <family val="2"/>
      </rPr>
      <t xml:space="preserve">Estadísticas de comercio exterior. </t>
    </r>
    <r>
      <rPr>
        <i/>
        <sz val="8"/>
        <rFont val="Arial"/>
        <family val="2"/>
      </rPr>
      <t>Disponible a:</t>
    </r>
    <r>
      <rPr>
        <sz val="8"/>
        <rFont val="Arial"/>
        <family val="2"/>
      </rPr>
      <t xml:space="preserve"> https://sede.agenciatributaria.gob.es/Sede/estadisticas/estadisticas-comercio-exterior.html </t>
    </r>
    <r>
      <rPr>
        <i/>
        <sz val="8"/>
        <rFont val="Arial"/>
        <family val="2"/>
      </rPr>
      <t>(Accedit: 22 juny 2022)</t>
    </r>
  </si>
  <si>
    <t>Secció/capítol</t>
  </si>
  <si>
    <t>Fruites i fruits comestibles, escorces d'agres (cítrics), melons i síndries</t>
  </si>
  <si>
    <t>Preparacions d'hortalisses, de fruites o altres fruits o d'altres parts de plantes</t>
  </si>
  <si>
    <t>Productes químics inorgànics, composts inorgànics o orgànics de metall preciós, d'elements radioactius, de metalls de les terres rares o d'isòtops</t>
  </si>
  <si>
    <t>Olis essencials i resinoides, i preparacions de perfumeria, tocador o cosmètica</t>
  </si>
  <si>
    <t>Sabons, agents de superfície orgànics, preparacions per rentar, preparacions lubrificants, ceres artificials, ceres preparades, productes de neteja, espelmes i articles similars, pastes per modelar, ceres per a odontologia i per a dentistes a base de guix</t>
  </si>
  <si>
    <t>Paper i cartó, manufactures de pasta de cel·lulosa, de paper o cartó</t>
  </si>
  <si>
    <t>Altres fibres tèxtils vegetals, filats de paper i teixits de filats de paper</t>
  </si>
  <si>
    <t>Plomes i plomissols preparats i articles de plomes o plomissols, flors artificials, manufactures de cabells</t>
  </si>
  <si>
    <t>Fosa de ferro i acer</t>
  </si>
  <si>
    <r>
      <t xml:space="preserve">Font: Elaboració pròpia amb dades de l'Agència Tributària (2022). </t>
    </r>
    <r>
      <rPr>
        <sz val="8"/>
        <rFont val="Arial"/>
        <family val="2"/>
      </rPr>
      <t>Estadísticas de comercio exterior.</t>
    </r>
    <r>
      <rPr>
        <i/>
        <sz val="8"/>
        <rFont val="Arial"/>
        <family val="2"/>
      </rPr>
      <t xml:space="preserve"> Disponible a: </t>
    </r>
    <r>
      <rPr>
        <sz val="8"/>
        <rFont val="Arial"/>
        <family val="2"/>
      </rPr>
      <t>https://sede.agenciatributaria.gob.es/Sede/estadisticas/estadisticas-comercio-exterior.html</t>
    </r>
    <r>
      <rPr>
        <i/>
        <sz val="8"/>
        <rFont val="Arial"/>
        <family val="2"/>
      </rPr>
      <t xml:space="preserve"> (Accedit: 22 juny 2022)</t>
    </r>
  </si>
  <si>
    <t>% de variació del valor 2021/2020</t>
  </si>
  <si>
    <t>Cacau i preparacions</t>
  </si>
  <si>
    <t>Suro i manufactures</t>
  </si>
  <si>
    <t>Plàstic i manufactures amb aquest material</t>
  </si>
  <si>
    <t>Cautxú i manufactures amb aquest material</t>
  </si>
  <si>
    <t>Capells, altres tocats i les parts d'aquests</t>
  </si>
  <si>
    <t>Vidre i manufactures amb aquest material</t>
  </si>
  <si>
    <t>Coure i manufactures amb aquest material</t>
  </si>
  <si>
    <t>Alumini i manufactures amb aquest material</t>
  </si>
  <si>
    <t>Plom i manufactures amb aquest material</t>
  </si>
  <si>
    <t>Zinc i manufactures amb aquest material</t>
  </si>
  <si>
    <t>Estany i manufactures amb aquest material</t>
  </si>
  <si>
    <t>Aeronaus, vehicles espacials i parts d'aquests</t>
  </si>
  <si>
    <t>Aparells de rellotgeria i parts d'aquests</t>
  </si>
  <si>
    <t>Instruments musicals, i parts i accessoris d'aquests</t>
  </si>
  <si>
    <t>Paraigües, para-sols, ombrel·les, bastons, seients, fuets, xurriaques i els components</t>
  </si>
  <si>
    <t>Greixos i olis animals o vegetals, productes del desdoblament d'aquests, greixos alimentaris elaborats, ceres d'origen animal o vegetal</t>
  </si>
  <si>
    <t>Armes, municions, i els components i els accessoris d'aquestes</t>
  </si>
  <si>
    <t>Joguines, jocs i articles per a esbarjo o esport, i els components i els accessoris d'aquests</t>
  </si>
  <si>
    <t>Níquel i manufactures amb aquest material</t>
  </si>
  <si>
    <t>Aeronaus, vaixells i les parts d'aquests</t>
  </si>
  <si>
    <t>Pells, cuirs, pelleteria i les manufactures amb aquests materials</t>
  </si>
  <si>
    <t>Fusta, carbó vegetal, suro i les manufactures amb aquests materials</t>
  </si>
  <si>
    <t>Materials tèxtils i les manufactures amb aquests</t>
  </si>
  <si>
    <t>Metalls comuns i les manufactures amb aquests materials</t>
  </si>
  <si>
    <t>Armes i munició, i les parts i els accessoris d'aquestes</t>
  </si>
  <si>
    <t>Quadre IA-1.3. Importacions per seccions aranzelàries i capítols a les Illes Balears (2020-2021)</t>
  </si>
  <si>
    <t>Altres productes d'origen animal no expressats ni compresos en una altra part</t>
  </si>
  <si>
    <t>Matèries trenables i altres productes d'origen vegetal no esmentats ni inclosos en altres partides</t>
  </si>
  <si>
    <t>Preparacions</t>
  </si>
  <si>
    <t>Combustibles minerals, olis minerals i productes de la destil·lació d'aquests, matèries bituminoses, ceres minerals</t>
  </si>
  <si>
    <t>Plàstic i les manufactures amb aquest material</t>
  </si>
  <si>
    <t>Suro i manufactures amb aquest material</t>
  </si>
  <si>
    <t>Catifes i altres revestiments per al terra de matèries tèxtils</t>
  </si>
  <si>
    <t xml:space="preserve">Paraigües, para-sols, ombrel·les, bastons, seient, fuets, xurriaques i els components </t>
  </si>
  <si>
    <t>Vidre i les manufactures amb aquest material</t>
  </si>
  <si>
    <t>Manufactures de fosa de ferro o d'acer</t>
  </si>
  <si>
    <t>Coure i les manufactures amb aquest material</t>
  </si>
  <si>
    <t>Níquel i les manufactures amb aquest material</t>
  </si>
  <si>
    <t>Alumini i les manufactures amb aquest material</t>
  </si>
  <si>
    <t>Plom i les manufactures amb aquest material</t>
  </si>
  <si>
    <t>Zinc i les manufactures amb aquest material</t>
  </si>
  <si>
    <t>Estany i les manufactures amb aquest material</t>
  </si>
  <si>
    <t>Eines i útils, articles de ganiveteria i coberts de taula, de metalls comuns, parts d'aquests articles de metalls comuns</t>
  </si>
  <si>
    <t>Vehicles automòbils, tractors, velocípedes i altres vehicles terrestres, i els components i els accessoris d'aquests</t>
  </si>
  <si>
    <t>Aeronaus, vehicles espacials i les parts d'aquests</t>
  </si>
  <si>
    <t>Aparells de rellotgeria i les parts d'aquests</t>
  </si>
  <si>
    <t>Instruments musicals i les  parts i els accessoris d'aquests</t>
  </si>
  <si>
    <r>
      <t>Font: Elaboració pròpia amb dades de l'Agència Tributària (2022).</t>
    </r>
    <r>
      <rPr>
        <sz val="8"/>
        <rFont val="Arial"/>
        <family val="2"/>
      </rPr>
      <t xml:space="preserve"> Estadísticas de comercio exterior.</t>
    </r>
    <r>
      <rPr>
        <i/>
        <sz val="8"/>
        <rFont val="Arial"/>
        <family val="2"/>
      </rPr>
      <t xml:space="preserve"> Disponible a: </t>
    </r>
    <r>
      <rPr>
        <sz val="8"/>
        <rFont val="Arial"/>
        <family val="2"/>
      </rPr>
      <t>https://sede.agenciatributaria.gob.es/Sede/estadisticas/estadisticas-comercio-exterior.html</t>
    </r>
    <r>
      <rPr>
        <i/>
        <sz val="8"/>
        <rFont val="Arial"/>
        <family val="2"/>
      </rPr>
      <t xml:space="preserve"> (Accedit: 22 juny 2022)</t>
    </r>
  </si>
  <si>
    <r>
      <t xml:space="preserve">Font: Elaboració pròpia amb dades de l'Agència Tributària (2022). </t>
    </r>
    <r>
      <rPr>
        <sz val="8"/>
        <rFont val="Arial"/>
        <family val="2"/>
      </rPr>
      <t>Estadísticas de comercio exterior</t>
    </r>
    <r>
      <rPr>
        <i/>
        <sz val="8"/>
        <rFont val="Arial"/>
        <family val="2"/>
      </rPr>
      <t xml:space="preserve">. Disponible a: </t>
    </r>
    <r>
      <rPr>
        <sz val="8"/>
        <rFont val="Arial"/>
        <family val="2"/>
      </rPr>
      <t>https://sede.agenciatributaria.gob.es/Sede/estadisticas/estadisticas-comercio-exterior.html</t>
    </r>
    <r>
      <rPr>
        <i/>
        <sz val="8"/>
        <rFont val="Arial"/>
        <family val="2"/>
      </rPr>
      <t xml:space="preserve"> (Accedit: 22 juny 2022)</t>
    </r>
  </si>
  <si>
    <t>Evolució de la tendència de les exportacions i les importacions</t>
  </si>
  <si>
    <r>
      <t xml:space="preserve">Font: Ministeri d'Indústria, Comerç i Turisme (2022). </t>
    </r>
    <r>
      <rPr>
        <sz val="10"/>
        <rFont val="Arial"/>
        <family val="2"/>
      </rPr>
      <t xml:space="preserve">DataComex. </t>
    </r>
    <r>
      <rPr>
        <i/>
        <sz val="10"/>
        <rFont val="Arial"/>
        <family val="2"/>
      </rPr>
      <t xml:space="preserve">Disponible a: </t>
    </r>
    <r>
      <rPr>
        <sz val="10"/>
        <rFont val="Arial"/>
        <family val="2"/>
      </rPr>
      <t>https://datacomex.comercio.es/</t>
    </r>
    <r>
      <rPr>
        <i/>
        <sz val="10"/>
        <rFont val="Arial"/>
        <family val="2"/>
      </rPr>
      <t xml:space="preserve"> (Accedit: 27 juny 2022)</t>
    </r>
  </si>
  <si>
    <t>Quadre IA-1.5. Variables explicatives de la participació dels salaris en la renda regional per comunitat autònoma (2010-2020)</t>
  </si>
  <si>
    <r>
      <t>Font: Elaboració pròpia a partir de l'INE (2022).</t>
    </r>
    <r>
      <rPr>
        <sz val="8"/>
        <rFont val="Arial"/>
        <family val="2"/>
      </rPr>
      <t xml:space="preserve"> Encuestas de estructura salarial.</t>
    </r>
    <r>
      <rPr>
        <i/>
        <sz val="8"/>
        <rFont val="Arial"/>
        <family val="2"/>
      </rPr>
      <t xml:space="preserve"> Disponible a: </t>
    </r>
    <r>
      <rPr>
        <sz val="8"/>
        <rFont val="Arial"/>
        <family val="2"/>
      </rPr>
      <t>https://www.ine.es/dynt3/inebase/es/index.htm?padre=4563</t>
    </r>
    <r>
      <rPr>
        <i/>
        <sz val="8"/>
        <rFont val="Arial"/>
        <family val="2"/>
      </rPr>
      <t xml:space="preserve"> (Accedit: 23 juny 2022)</t>
    </r>
  </si>
  <si>
    <t>VAB a preus de mercat
(milions d'euros)</t>
  </si>
  <si>
    <t>Hores dels assalariats
(miles)</t>
  </si>
  <si>
    <t>Remuneració dels assalariats</t>
  </si>
  <si>
    <t>W/VAB</t>
  </si>
  <si>
    <t>Evolució de les taxes de variació del PIB. Volum encadenat (2014-2021) (base 2010, en %)</t>
  </si>
  <si>
    <t>Evolució del VAB a preus corrents en milers d'euros a les Illes Balears per illa. (2014-2021) (base 2014)</t>
  </si>
  <si>
    <t>VAB sector agrari a preus constants per comunitats autònomes (percentatge de variació anual) (2001-2020)</t>
  </si>
  <si>
    <t>VAB sector indústria a preus constants per comunitats autònomes (percentatge de variació anual) (2001-2020)</t>
  </si>
  <si>
    <t>VAB sector construcció a preus constants per comunitats autònomes (percentatge de variació anual) (2001-2020)</t>
  </si>
  <si>
    <t>VAB sector serveis a preus constants per comunitats autònomes (percentatge de variació anual) (2001-2020)</t>
  </si>
  <si>
    <t>VAB sector serveis predominantment de mercat a preus constants per comunitats autònomes (percentatge de variació anual) (2001-2020)</t>
  </si>
  <si>
    <t>VAB sector serveis predominantment de no mercat a preus constants per comunitats autònomes (percentatge de variació anual) (2001-2020)</t>
  </si>
  <si>
    <t>Índex de preus de consum (IPC) d'Espanya i Balears per grups (2020-2021) (Base 2021)</t>
  </si>
  <si>
    <t>PIB per càpita a preus constants per comunitats autònomes (España = 100) (2000-2022)</t>
  </si>
  <si>
    <t>PIB per càpita a preus constants per comunitats autònomes (% variació anual) (2001-2022)</t>
  </si>
  <si>
    <t>Taxa de creixement  2021/2020 de l'IPC per comunitats autònomes</t>
  </si>
  <si>
    <t>Diferència de la taxa de creixement del IPC d'Espanya i Balears per grups (2021) (Base 2021)</t>
  </si>
  <si>
    <t>PIB per càpita en euros per comunitats autònomes (2020)</t>
  </si>
  <si>
    <t>Comerç exterior per seccions aranzelàries amb origen i destí a les Illes Balears (euros) (2020-2021)</t>
  </si>
  <si>
    <t>Importacions per seccions arancelàries i capítols a les Illes Balears (2020-2021)</t>
  </si>
  <si>
    <t>Variables explicatives de la participació dels salaris en la renda regional per CA (2010-2020)</t>
  </si>
  <si>
    <t>Evolució de la taxa de variació acumulativa  del VAB a preus constants en milers d'euros a les Illes Balears per sectors econòmics (2004-2021) (base 2004=100)</t>
  </si>
  <si>
    <t>Evolució de la taxa de variació acumulativa  del VAB a preus constants en milers d'euros a les Illes Balears per illa (2004-2021) (base 2004=100)</t>
  </si>
  <si>
    <t>Percentatge de variació anual 2020 del  VAB a preus constants per comunitats autònomes</t>
  </si>
  <si>
    <t>Percentatge de variació anual 2021 del  VAB a preus constants per comunitats autònomes</t>
  </si>
  <si>
    <t>Percentatge de variació anual 2022 del  VAB a preus constants per comunitats autònomes</t>
  </si>
  <si>
    <t>Percentatge variació anual 2001-2007 del VAB sector agrari a preus constants per comunitats autònomes</t>
  </si>
  <si>
    <t>Percentatge variació anual 2008-2013 del VAB sector agrari a preus constants per comunitats autònomes</t>
  </si>
  <si>
    <t>Percentatge variació anual 2014-2019 del VAB sector agrari a preus constants per comunitats autònomes</t>
  </si>
  <si>
    <t>Percentatge de variació anual 2019 del  VAB sector agrari a preus constants per comunitats autònomes</t>
  </si>
  <si>
    <t>Percentatge de variació anual 2020 del  VAB sector agrari a preus constants per comunitats autònomes</t>
  </si>
  <si>
    <t>Percentatge de variació anual 2001-2007 del VAB sector indústria a preus constants per comunitats autònomes</t>
  </si>
  <si>
    <t>Percentatge de variació anual 2008-2013 del VAB sector indústria a preus constants per comunitats autònomes</t>
  </si>
  <si>
    <t>Percentatge de variació anual 2014-2019 del VAB sector indústria a preus constants per comunitats autònomes</t>
  </si>
  <si>
    <t>Percentatge de variació anual 2019 del VAB sector indústria a preus constants per comunitats autònomes</t>
  </si>
  <si>
    <t>Percentatge de variació anual 2020 del VAB sector indústria a preus constants per comunitats autònomes</t>
  </si>
  <si>
    <t xml:space="preserve">Percentatge de variació anual 2001-2007 del VAB sector construcció a preus constants per comunitats autònomes
</t>
  </si>
  <si>
    <t xml:space="preserve">Percentatge de variació anual 2008-2013 del VAB sector construcció a preus constants per comunitats autònomes
</t>
  </si>
  <si>
    <t xml:space="preserve">Percentatge de variació anual 2019 del VAB sector construcció a preus constants per comunitats autònomes
</t>
  </si>
  <si>
    <t>Percentatge de variació anual 2020 del VAB sector construcció a preus constants per comunitats autònomes</t>
  </si>
  <si>
    <t>Percentatge de variació anual 2001-2007 del VAB sector serveis a preus constants per comunitats autònomes</t>
  </si>
  <si>
    <t>Percentatge de variació anual 2008-2013 del VAB sector serveis a preus constants per comunitats autònomes</t>
  </si>
  <si>
    <t>Percentatge de variació anual 2014-2019 del VAB sector serveis a preus constants per comunitats autònomes</t>
  </si>
  <si>
    <t>Percentatge de variació anual 2019 del VAB sector serveis a preus constants per comunitats autònomes</t>
  </si>
  <si>
    <t>Percentatge de variació anual 2020 del VAB sector serveis a preus constants per comunitats autònomes</t>
  </si>
  <si>
    <t>Percentatge de variació anual 2001-2007 del VAB sector serveis predominantment de mercat a preus constants per comunitats autònomes</t>
  </si>
  <si>
    <t>Percentatge de variació anual 2008-2013 del VAB sector serveis predominantment de mercat a preus constants per comunitats autònomes</t>
  </si>
  <si>
    <t>Percentatge de variació anual 2014-2019 del VAB sector serveis predominantment de mercat a preus constants per comunitats autònomes</t>
  </si>
  <si>
    <t>Percentatge de variació anual 2019 del VAB sector serveis predominantment de mercat a preus constants per comunitats autònomes</t>
  </si>
  <si>
    <t>Percentatge de variació anual 2020 del VAB sector serveis predominantment de mercat a preus constants per comunitats autònomes</t>
  </si>
  <si>
    <t>Percentatge de variació anual 2001-2007 del VAB sector serveis predominantment de no mercat a preus constants per comunitats autònomes</t>
  </si>
  <si>
    <t>Percentatge de variació anual 2008-2013 del VAB sector serveis predominantment de no mercat a preus constants per comunitats autònomes</t>
  </si>
  <si>
    <t>Percentatge de variació anual 2014-2019 del VAB sector serveis predominantment de no mercat a preus constants per comunitats autònomes</t>
  </si>
  <si>
    <t>Percentatge de variació anual 2019 del VAB sector serveis predominantment de no mercat a preus constants per comunitats autònomes</t>
  </si>
  <si>
    <t>Percentatge de variació anual 2020 del VAB sector serveis predominantment de no mercat a preus constants per comunitats autònomes</t>
  </si>
  <si>
    <t>Evolució de la tendència de les exportacions i importacions (1992-2021) Tendència corrgida d'estacionalitat i calendari</t>
  </si>
  <si>
    <t>Percentatge de variació anual 2001-2007 del PIB per càpita a preus constants per comunitats autònomes</t>
  </si>
  <si>
    <t>Percentatge de variació anual 2008-2013 del PIB per càpita a preus constants per comunitats autònomes</t>
  </si>
  <si>
    <t>Percentatge de variació anual 2014-2019 del PIB per càpita a preus constants per comunitats autònomes</t>
  </si>
  <si>
    <t>Percentatge de variació anual 2019 del PIB per càpita a preus constants per comunitats autònomes</t>
  </si>
  <si>
    <t>Percentatge de variació anual 2020 del PIB per càpita a preus constants per comunitats autònomes</t>
  </si>
  <si>
    <t>Previsió del percentatge de variació anual 2021 del PIB per càpita a preus constants per comunitats autònomes</t>
  </si>
  <si>
    <t>Previsió del percentatge de variació anual 2022 del PIB per càpita a preus constants per comunitats autònomes</t>
  </si>
  <si>
    <t>Percentatge de variació anual 2001-2007 de la Productivitat per ocupat a preus constants per comunitats autònomes</t>
  </si>
  <si>
    <t>Percentatge de variació anual 2008-2013 de la Productivitat per ocupat a preus constants per comunitats autònomes</t>
  </si>
  <si>
    <t>Percentatge de variació anual 2014-2019 de la Productivitat per ocupat a preus constants per comunitats autònomes</t>
  </si>
  <si>
    <t>Percentatge de variació anual 2001-2007 de la Taxa d'ocupació de la població resident per comunitats autònomes</t>
  </si>
  <si>
    <t>Percentatge de variació anual 2008-2013 de la Taxa d'ocupació de la població resident per comunitats autònomes</t>
  </si>
  <si>
    <t>Percentatge de variació anual 2014-2019 de la Taxa d'ocupació de la població resident per comunitats autònomes</t>
  </si>
  <si>
    <t>Percentatge de variació anual 2020 de la Taxa d'ocupació de la població resident per comunitats autònomes</t>
  </si>
  <si>
    <t>Percentatge de variació anual 2021 de la Taxa d'ocupació de la població resident per comunitats autònomes</t>
  </si>
  <si>
    <t>Previsió del percentatge de variació anual 2022 de la Taxa d'ocupació de la població resident per comunitats autònomes</t>
  </si>
  <si>
    <t>Navarra (Com. Foral de)</t>
  </si>
  <si>
    <t>Memòria sobre l'economia, el treball i la societat de les Illes Balears 2021</t>
  </si>
  <si>
    <t>Percentatge de variació anual 2001-2007 del VAB a preus constants per comunitats autònomes</t>
  </si>
  <si>
    <t>Percentatge de variació anual 2008-2013 del VAB a preus constants per comunitats autònomes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</si>
</sst>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4" formatCode="0.0"/>
    <numFmt numFmtId="165" formatCode="#,##0.0"/>
    <numFmt numFmtId="166" formatCode="0.0000"/>
    <numFmt numFmtId="167" formatCode="0.000"/>
    <numFmt numFmtId="168" formatCode="0.0%"/>
    <numFmt numFmtId="169" formatCode="_-* #,##0.00\ [$€]_-;\-* #,##0.00\ [$€]_-;_-* &quot;-&quot;??\ [$€]_-;_-@_-"/>
    <numFmt numFmtId="170" formatCode="0.00\ %"/>
    <numFmt numFmtId="171" formatCode="#,##0.000"/>
  </numFmts>
  <fonts count="33" x14ac:knownFonts="1">
    <font>
      <sz val="10"/>
      <name val="Arial"/>
    </font>
    <font>
      <sz val="10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b/>
      <sz val="8"/>
      <color indexed="9"/>
      <name val="Arial"/>
      <family val="2"/>
    </font>
    <font>
      <sz val="10"/>
      <name val="Courier"/>
      <family val="3"/>
    </font>
    <font>
      <u/>
      <sz val="10"/>
      <color indexed="12"/>
      <name val="Arial"/>
      <family val="2"/>
    </font>
    <font>
      <sz val="10"/>
      <name val="Arial"/>
      <family val="2"/>
    </font>
    <font>
      <sz val="8"/>
      <color indexed="10"/>
      <name val="Arial"/>
      <family val="2"/>
    </font>
    <font>
      <sz val="8"/>
      <color indexed="9"/>
      <name val="Arial"/>
      <family val="2"/>
    </font>
    <font>
      <sz val="8"/>
      <color indexed="10"/>
      <name val="Arial"/>
      <family val="2"/>
    </font>
    <font>
      <b/>
      <sz val="8"/>
      <color indexed="10"/>
      <name val="Arial"/>
      <family val="2"/>
    </font>
    <font>
      <b/>
      <sz val="8"/>
      <color indexed="9"/>
      <name val="Arial"/>
      <family val="2"/>
    </font>
    <font>
      <b/>
      <sz val="8"/>
      <name val="Arial"/>
      <family val="2"/>
    </font>
    <font>
      <sz val="10"/>
      <color indexed="8"/>
      <name val="Arial"/>
      <family val="2"/>
    </font>
    <font>
      <sz val="11"/>
      <name val="Arial"/>
      <family val="2"/>
    </font>
    <font>
      <sz val="8"/>
      <color indexed="10"/>
      <name val="Arial"/>
      <family val="2"/>
    </font>
    <font>
      <sz val="8"/>
      <name val="Arial"/>
      <family val="2"/>
    </font>
    <font>
      <sz val="10"/>
      <name val="Arial"/>
      <family val="2"/>
    </font>
    <font>
      <vertAlign val="superscript"/>
      <sz val="8"/>
      <name val="Arial"/>
      <family val="2"/>
    </font>
    <font>
      <sz val="11"/>
      <color theme="1"/>
      <name val="Calibri"/>
      <family val="2"/>
      <scheme val="minor"/>
    </font>
    <font>
      <sz val="10"/>
      <color theme="1"/>
      <name val="Calibri"/>
      <family val="2"/>
    </font>
    <font>
      <b/>
      <sz val="8"/>
      <color rgb="FFFF0000"/>
      <name val="Arial"/>
      <family val="2"/>
    </font>
    <font>
      <sz val="8"/>
      <color rgb="FFFF0000"/>
      <name val="Arial"/>
      <family val="2"/>
    </font>
    <font>
      <sz val="9"/>
      <color indexed="81"/>
      <name val="Tahoma"/>
      <family val="2"/>
    </font>
    <font>
      <sz val="10"/>
      <color theme="1"/>
      <name val="Calibri"/>
      <family val="2"/>
      <scheme val="minor"/>
    </font>
    <font>
      <u/>
      <sz val="10"/>
      <color theme="10"/>
      <name val="Arial"/>
      <family val="2"/>
    </font>
    <font>
      <b/>
      <sz val="10"/>
      <color indexed="9"/>
      <name val="Arial"/>
      <family val="2"/>
    </font>
    <font>
      <sz val="11"/>
      <name val="Calibri"/>
      <family val="2"/>
    </font>
    <font>
      <i/>
      <sz val="8"/>
      <name val="Arial"/>
      <family val="2"/>
    </font>
    <font>
      <i/>
      <sz val="10"/>
      <name val="Arial"/>
      <family val="2"/>
    </font>
    <font>
      <b/>
      <sz val="10"/>
      <name val="Arial"/>
      <family val="2"/>
    </font>
  </fonts>
  <fills count="16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22"/>
        <bgColor indexed="31"/>
      </patternFill>
    </fill>
    <fill>
      <patternFill patternType="solid">
        <fgColor indexed="1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22"/>
        <bgColor indexed="46"/>
      </patternFill>
    </fill>
    <fill>
      <patternFill patternType="solid">
        <fgColor indexed="23"/>
        <bgColor indexed="55"/>
      </patternFill>
    </fill>
    <fill>
      <patternFill patternType="solid">
        <fgColor indexed="9"/>
        <bgColor indexed="27"/>
      </patternFill>
    </fill>
    <fill>
      <patternFill patternType="solid">
        <fgColor rgb="FFFFCC0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17">
    <xf numFmtId="0" fontId="0" fillId="0" borderId="0"/>
    <xf numFmtId="169" fontId="6" fillId="0" borderId="0" applyFont="0" applyFill="0" applyBorder="0" applyAlignment="0" applyProtection="0"/>
    <xf numFmtId="0" fontId="7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9" fillId="0" borderId="0"/>
    <xf numFmtId="0" fontId="19" fillId="0" borderId="0"/>
    <xf numFmtId="0" fontId="22" fillId="0" borderId="0"/>
    <xf numFmtId="0" fontId="8" fillId="0" borderId="0"/>
    <xf numFmtId="0" fontId="15" fillId="0" borderId="0"/>
    <xf numFmtId="0" fontId="19" fillId="0" borderId="0"/>
    <xf numFmtId="0" fontId="21" fillId="0" borderId="0"/>
    <xf numFmtId="9" fontId="1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7" fillId="0" borderId="0" applyNumberFormat="0" applyFill="0" applyBorder="0" applyAlignment="0" applyProtection="0"/>
  </cellStyleXfs>
  <cellXfs count="227">
    <xf numFmtId="0" fontId="0" fillId="0" borderId="0" xfId="0"/>
    <xf numFmtId="0" fontId="2" fillId="0" borderId="0" xfId="0" applyFont="1"/>
    <xf numFmtId="0" fontId="4" fillId="0" borderId="0" xfId="0" applyFont="1"/>
    <xf numFmtId="168" fontId="4" fillId="0" borderId="0" xfId="12" applyNumberFormat="1" applyFont="1"/>
    <xf numFmtId="3" fontId="4" fillId="0" borderId="0" xfId="0" applyNumberFormat="1" applyFont="1"/>
    <xf numFmtId="0" fontId="4" fillId="0" borderId="1" xfId="0" applyFont="1" applyBorder="1"/>
    <xf numFmtId="0" fontId="4" fillId="0" borderId="0" xfId="0" applyFont="1" applyAlignment="1">
      <alignment horizontal="center"/>
    </xf>
    <xf numFmtId="0" fontId="4" fillId="0" borderId="0" xfId="0" applyFont="1" applyAlignment="1">
      <alignment horizontal="left" vertical="center"/>
    </xf>
    <xf numFmtId="2" fontId="2" fillId="0" borderId="0" xfId="0" applyNumberFormat="1" applyFont="1"/>
    <xf numFmtId="0" fontId="2" fillId="0" borderId="1" xfId="0" applyFont="1" applyBorder="1"/>
    <xf numFmtId="3" fontId="2" fillId="0" borderId="1" xfId="0" applyNumberFormat="1" applyFont="1" applyBorder="1"/>
    <xf numFmtId="164" fontId="2" fillId="0" borderId="0" xfId="0" applyNumberFormat="1" applyFont="1"/>
    <xf numFmtId="0" fontId="3" fillId="2" borderId="1" xfId="0" applyFont="1" applyFill="1" applyBorder="1"/>
    <xf numFmtId="0" fontId="2" fillId="0" borderId="1" xfId="0" applyFont="1" applyBorder="1" applyAlignment="1">
      <alignment horizontal="center"/>
    </xf>
    <xf numFmtId="164" fontId="4" fillId="0" borderId="1" xfId="0" applyNumberFormat="1" applyFont="1" applyBorder="1"/>
    <xf numFmtId="0" fontId="3" fillId="0" borderId="0" xfId="0" applyFont="1"/>
    <xf numFmtId="164" fontId="2" fillId="0" borderId="1" xfId="0" applyNumberFormat="1" applyFont="1" applyBorder="1"/>
    <xf numFmtId="0" fontId="2" fillId="0" borderId="1" xfId="0" applyFont="1" applyBorder="1" applyAlignment="1">
      <alignment vertical="center"/>
    </xf>
    <xf numFmtId="0" fontId="2" fillId="0" borderId="1" xfId="0" applyFont="1" applyBorder="1" applyAlignment="1">
      <alignment horizontal="left" indent="1"/>
    </xf>
    <xf numFmtId="0" fontId="2" fillId="2" borderId="1" xfId="0" applyFont="1" applyFill="1" applyBorder="1"/>
    <xf numFmtId="3" fontId="3" fillId="2" borderId="1" xfId="0" applyNumberFormat="1" applyFont="1" applyFill="1" applyBorder="1"/>
    <xf numFmtId="164" fontId="3" fillId="2" borderId="1" xfId="0" applyNumberFormat="1" applyFont="1" applyFill="1" applyBorder="1"/>
    <xf numFmtId="0" fontId="4" fillId="0" borderId="2" xfId="0" applyFont="1" applyBorder="1" applyAlignment="1">
      <alignment horizontal="center"/>
    </xf>
    <xf numFmtId="0" fontId="11" fillId="0" borderId="0" xfId="0" applyFont="1"/>
    <xf numFmtId="0" fontId="12" fillId="0" borderId="0" xfId="0" applyFont="1"/>
    <xf numFmtId="0" fontId="9" fillId="0" borderId="0" xfId="0" applyFont="1" applyAlignment="1">
      <alignment horizontal="left"/>
    </xf>
    <xf numFmtId="164" fontId="11" fillId="0" borderId="0" xfId="0" applyNumberFormat="1" applyFont="1"/>
    <xf numFmtId="164" fontId="4" fillId="0" borderId="0" xfId="12" applyNumberFormat="1" applyFont="1"/>
    <xf numFmtId="0" fontId="3" fillId="0" borderId="3" xfId="0" applyFont="1" applyBorder="1" applyAlignment="1">
      <alignment horizontal="left"/>
    </xf>
    <xf numFmtId="164" fontId="4" fillId="0" borderId="0" xfId="12" applyNumberFormat="1" applyFont="1" applyFill="1" applyBorder="1"/>
    <xf numFmtId="0" fontId="14" fillId="2" borderId="1" xfId="0" applyFont="1" applyFill="1" applyBorder="1"/>
    <xf numFmtId="164" fontId="14" fillId="2" borderId="1" xfId="0" applyNumberFormat="1" applyFont="1" applyFill="1" applyBorder="1"/>
    <xf numFmtId="164" fontId="4" fillId="0" borderId="0" xfId="0" applyNumberFormat="1" applyFont="1"/>
    <xf numFmtId="1" fontId="4" fillId="0" borderId="0" xfId="0" applyNumberFormat="1" applyFont="1"/>
    <xf numFmtId="0" fontId="3" fillId="2" borderId="1" xfId="0" applyFont="1" applyFill="1" applyBorder="1" applyAlignment="1">
      <alignment horizontal="left"/>
    </xf>
    <xf numFmtId="3" fontId="14" fillId="2" borderId="1" xfId="0" applyNumberFormat="1" applyFont="1" applyFill="1" applyBorder="1"/>
    <xf numFmtId="168" fontId="14" fillId="2" borderId="1" xfId="12" applyNumberFormat="1" applyFont="1" applyFill="1" applyBorder="1" applyAlignment="1" applyProtection="1"/>
    <xf numFmtId="0" fontId="3" fillId="0" borderId="1" xfId="0" applyFont="1" applyBorder="1"/>
    <xf numFmtId="3" fontId="3" fillId="0" borderId="1" xfId="0" applyNumberFormat="1" applyFont="1" applyBorder="1"/>
    <xf numFmtId="168" fontId="3" fillId="0" borderId="1" xfId="12" applyNumberFormat="1" applyFont="1" applyFill="1" applyBorder="1" applyAlignment="1" applyProtection="1"/>
    <xf numFmtId="168" fontId="2" fillId="0" borderId="1" xfId="12" applyNumberFormat="1" applyFont="1" applyFill="1" applyBorder="1" applyAlignment="1" applyProtection="1"/>
    <xf numFmtId="168" fontId="4" fillId="0" borderId="0" xfId="0" applyNumberFormat="1" applyFont="1"/>
    <xf numFmtId="0" fontId="2" fillId="0" borderId="1" xfId="0" applyFont="1" applyBorder="1" applyAlignment="1">
      <alignment horizontal="left"/>
    </xf>
    <xf numFmtId="4" fontId="2" fillId="0" borderId="1" xfId="0" applyNumberFormat="1" applyFont="1" applyBorder="1" applyAlignment="1">
      <alignment horizontal="right"/>
    </xf>
    <xf numFmtId="170" fontId="2" fillId="0" borderId="1" xfId="0" applyNumberFormat="1" applyFont="1" applyBorder="1" applyAlignment="1">
      <alignment horizontal="right"/>
    </xf>
    <xf numFmtId="4" fontId="3" fillId="2" borderId="1" xfId="0" applyNumberFormat="1" applyFont="1" applyFill="1" applyBorder="1" applyAlignment="1">
      <alignment horizontal="right"/>
    </xf>
    <xf numFmtId="0" fontId="3" fillId="2" borderId="1" xfId="0" applyFont="1" applyFill="1" applyBorder="1" applyAlignment="1">
      <alignment horizontal="right"/>
    </xf>
    <xf numFmtId="170" fontId="3" fillId="2" borderId="1" xfId="0" applyNumberFormat="1" applyFont="1" applyFill="1" applyBorder="1" applyAlignment="1">
      <alignment horizontal="right"/>
    </xf>
    <xf numFmtId="4" fontId="3" fillId="3" borderId="1" xfId="0" applyNumberFormat="1" applyFont="1" applyFill="1" applyBorder="1" applyAlignment="1">
      <alignment horizontal="right"/>
    </xf>
    <xf numFmtId="170" fontId="3" fillId="3" borderId="1" xfId="0" applyNumberFormat="1" applyFont="1" applyFill="1" applyBorder="1" applyAlignment="1">
      <alignment horizontal="right"/>
    </xf>
    <xf numFmtId="4" fontId="2" fillId="0" borderId="1" xfId="0" applyNumberFormat="1" applyFont="1" applyBorder="1"/>
    <xf numFmtId="3" fontId="4" fillId="4" borderId="0" xfId="0" applyNumberFormat="1" applyFont="1" applyFill="1"/>
    <xf numFmtId="3" fontId="2" fillId="0" borderId="0" xfId="0" applyNumberFormat="1" applyFont="1"/>
    <xf numFmtId="2" fontId="4" fillId="0" borderId="0" xfId="0" applyNumberFormat="1" applyFont="1"/>
    <xf numFmtId="0" fontId="17" fillId="0" borderId="0" xfId="0" applyFont="1"/>
    <xf numFmtId="168" fontId="2" fillId="5" borderId="1" xfId="12" applyNumberFormat="1" applyFont="1" applyFill="1" applyBorder="1"/>
    <xf numFmtId="168" fontId="3" fillId="2" borderId="1" xfId="12" applyNumberFormat="1" applyFont="1" applyFill="1" applyBorder="1"/>
    <xf numFmtId="168" fontId="3" fillId="5" borderId="1" xfId="12" applyNumberFormat="1" applyFont="1" applyFill="1" applyBorder="1"/>
    <xf numFmtId="168" fontId="2" fillId="5" borderId="1" xfId="12" applyNumberFormat="1" applyFont="1" applyFill="1" applyBorder="1" applyAlignment="1">
      <alignment horizontal="right"/>
    </xf>
    <xf numFmtId="4" fontId="3" fillId="0" borderId="1" xfId="0" applyNumberFormat="1" applyFont="1" applyBorder="1"/>
    <xf numFmtId="49" fontId="2" fillId="0" borderId="0" xfId="0" applyNumberFormat="1" applyFont="1" applyAlignment="1">
      <alignment horizontal="left"/>
    </xf>
    <xf numFmtId="17" fontId="2" fillId="0" borderId="0" xfId="0" applyNumberFormat="1" applyFont="1" applyAlignment="1">
      <alignment horizontal="left"/>
    </xf>
    <xf numFmtId="17" fontId="4" fillId="0" borderId="0" xfId="0" applyNumberFormat="1" applyFont="1" applyAlignment="1">
      <alignment horizontal="left"/>
    </xf>
    <xf numFmtId="0" fontId="18" fillId="0" borderId="0" xfId="0" applyFont="1"/>
    <xf numFmtId="0" fontId="18" fillId="0" borderId="1" xfId="0" applyFont="1" applyBorder="1" applyAlignment="1">
      <alignment horizontal="left"/>
    </xf>
    <xf numFmtId="0" fontId="2" fillId="2" borderId="1" xfId="0" applyFont="1" applyFill="1" applyBorder="1" applyAlignment="1">
      <alignment horizontal="left"/>
    </xf>
    <xf numFmtId="167" fontId="2" fillId="0" borderId="1" xfId="0" applyNumberFormat="1" applyFont="1" applyBorder="1"/>
    <xf numFmtId="171" fontId="2" fillId="0" borderId="1" xfId="0" applyNumberFormat="1" applyFont="1" applyBorder="1"/>
    <xf numFmtId="165" fontId="18" fillId="0" borderId="0" xfId="0" applyNumberFormat="1" applyFont="1"/>
    <xf numFmtId="0" fontId="3" fillId="2" borderId="0" xfId="0" applyFont="1" applyFill="1"/>
    <xf numFmtId="0" fontId="2" fillId="0" borderId="0" xfId="0" applyFont="1" applyAlignment="1">
      <alignment horizontal="center"/>
    </xf>
    <xf numFmtId="3" fontId="2" fillId="0" borderId="0" xfId="12" applyNumberFormat="1" applyFont="1" applyFill="1" applyBorder="1"/>
    <xf numFmtId="0" fontId="2" fillId="0" borderId="0" xfId="0" applyFont="1" applyAlignment="1">
      <alignment horizontal="left"/>
    </xf>
    <xf numFmtId="0" fontId="3" fillId="7" borderId="1" xfId="0" applyFont="1" applyFill="1" applyBorder="1" applyAlignment="1">
      <alignment horizontal="left" vertical="center"/>
    </xf>
    <xf numFmtId="0" fontId="2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left" vertical="center"/>
    </xf>
    <xf numFmtId="0" fontId="2" fillId="0" borderId="0" xfId="0" applyFont="1" applyAlignment="1">
      <alignment horizontal="left" wrapText="1"/>
    </xf>
    <xf numFmtId="0" fontId="2" fillId="8" borderId="1" xfId="0" applyFont="1" applyFill="1" applyBorder="1" applyAlignment="1">
      <alignment horizontal="left" vertical="center" wrapText="1"/>
    </xf>
    <xf numFmtId="0" fontId="2" fillId="8" borderId="1" xfId="0" applyFont="1" applyFill="1" applyBorder="1" applyAlignment="1">
      <alignment horizontal="left" vertical="center"/>
    </xf>
    <xf numFmtId="0" fontId="2" fillId="8" borderId="1" xfId="0" applyFont="1" applyFill="1" applyBorder="1" applyAlignment="1">
      <alignment horizontal="center" vertical="center" wrapText="1"/>
    </xf>
    <xf numFmtId="0" fontId="3" fillId="10" borderId="1" xfId="0" applyFont="1" applyFill="1" applyBorder="1" applyAlignment="1">
      <alignment horizontal="left"/>
    </xf>
    <xf numFmtId="3" fontId="2" fillId="10" borderId="1" xfId="0" applyNumberFormat="1" applyFont="1" applyFill="1" applyBorder="1"/>
    <xf numFmtId="167" fontId="2" fillId="10" borderId="1" xfId="0" applyNumberFormat="1" applyFont="1" applyFill="1" applyBorder="1"/>
    <xf numFmtId="171" fontId="2" fillId="10" borderId="1" xfId="0" applyNumberFormat="1" applyFont="1" applyFill="1" applyBorder="1"/>
    <xf numFmtId="3" fontId="2" fillId="0" borderId="2" xfId="0" applyNumberFormat="1" applyFont="1" applyBorder="1"/>
    <xf numFmtId="168" fontId="4" fillId="0" borderId="0" xfId="12" applyNumberFormat="1" applyFont="1" applyFill="1"/>
    <xf numFmtId="168" fontId="2" fillId="0" borderId="2" xfId="12" applyNumberFormat="1" applyFont="1" applyBorder="1"/>
    <xf numFmtId="168" fontId="2" fillId="0" borderId="5" xfId="12" applyNumberFormat="1" applyFont="1" applyBorder="1"/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wrapText="1"/>
    </xf>
    <xf numFmtId="3" fontId="2" fillId="0" borderId="0" xfId="0" applyNumberFormat="1" applyFont="1" applyAlignment="1">
      <alignment horizontal="right" vertical="center"/>
    </xf>
    <xf numFmtId="164" fontId="2" fillId="0" borderId="0" xfId="0" applyNumberFormat="1" applyFont="1" applyAlignment="1">
      <alignment horizontal="right"/>
    </xf>
    <xf numFmtId="0" fontId="2" fillId="0" borderId="0" xfId="0" applyFont="1" applyAlignment="1">
      <alignment horizontal="left" indent="1"/>
    </xf>
    <xf numFmtId="168" fontId="2" fillId="11" borderId="1" xfId="12" applyNumberFormat="1" applyFont="1" applyFill="1" applyBorder="1"/>
    <xf numFmtId="168" fontId="3" fillId="11" borderId="1" xfId="12" applyNumberFormat="1" applyFont="1" applyFill="1" applyBorder="1"/>
    <xf numFmtId="164" fontId="2" fillId="0" borderId="1" xfId="0" applyNumberFormat="1" applyFont="1" applyBorder="1" applyAlignment="1">
      <alignment horizontal="right"/>
    </xf>
    <xf numFmtId="164" fontId="3" fillId="2" borderId="1" xfId="0" applyNumberFormat="1" applyFont="1" applyFill="1" applyBorder="1" applyAlignment="1">
      <alignment horizontal="right"/>
    </xf>
    <xf numFmtId="164" fontId="2" fillId="0" borderId="0" xfId="0" applyNumberFormat="1" applyFont="1" applyAlignment="1">
      <alignment horizontal="left"/>
    </xf>
    <xf numFmtId="0" fontId="23" fillId="0" borderId="0" xfId="0" applyFont="1"/>
    <xf numFmtId="0" fontId="24" fillId="0" borderId="0" xfId="0" applyFont="1"/>
    <xf numFmtId="166" fontId="2" fillId="0" borderId="1" xfId="0" applyNumberFormat="1" applyFont="1" applyBorder="1"/>
    <xf numFmtId="0" fontId="3" fillId="10" borderId="1" xfId="0" applyFont="1" applyFill="1" applyBorder="1"/>
    <xf numFmtId="166" fontId="2" fillId="10" borderId="1" xfId="0" applyNumberFormat="1" applyFont="1" applyFill="1" applyBorder="1"/>
    <xf numFmtId="0" fontId="2" fillId="9" borderId="0" xfId="0" applyFont="1" applyFill="1"/>
    <xf numFmtId="49" fontId="2" fillId="0" borderId="0" xfId="0" applyNumberFormat="1" applyFont="1"/>
    <xf numFmtId="0" fontId="2" fillId="0" borderId="15" xfId="0" applyFont="1" applyBorder="1" applyAlignment="1">
      <alignment horizontal="left"/>
    </xf>
    <xf numFmtId="3" fontId="2" fillId="0" borderId="15" xfId="0" applyNumberFormat="1" applyFont="1" applyBorder="1"/>
    <xf numFmtId="168" fontId="2" fillId="0" borderId="15" xfId="13" applyNumberFormat="1" applyFont="1" applyFill="1" applyBorder="1" applyAlignment="1" applyProtection="1"/>
    <xf numFmtId="164" fontId="2" fillId="0" borderId="15" xfId="13" applyNumberFormat="1" applyFont="1" applyFill="1" applyBorder="1" applyAlignment="1" applyProtection="1"/>
    <xf numFmtId="0" fontId="2" fillId="0" borderId="15" xfId="0" applyFont="1" applyBorder="1" applyAlignment="1">
      <alignment horizontal="center" vertical="center"/>
    </xf>
    <xf numFmtId="0" fontId="2" fillId="0" borderId="16" xfId="0" applyFont="1" applyBorder="1" applyAlignment="1">
      <alignment horizontal="center" wrapText="1"/>
    </xf>
    <xf numFmtId="3" fontId="2" fillId="0" borderId="15" xfId="0" applyNumberFormat="1" applyFont="1" applyBorder="1" applyAlignment="1">
      <alignment horizontal="right" vertical="center"/>
    </xf>
    <xf numFmtId="164" fontId="2" fillId="0" borderId="15" xfId="0" applyNumberFormat="1" applyFont="1" applyBorder="1" applyAlignment="1">
      <alignment horizontal="right"/>
    </xf>
    <xf numFmtId="0" fontId="2" fillId="0" borderId="15" xfId="0" applyFont="1" applyBorder="1"/>
    <xf numFmtId="164" fontId="2" fillId="0" borderId="15" xfId="0" applyNumberFormat="1" applyFont="1" applyBorder="1"/>
    <xf numFmtId="0" fontId="3" fillId="12" borderId="15" xfId="0" applyFont="1" applyFill="1" applyBorder="1"/>
    <xf numFmtId="164" fontId="3" fillId="12" borderId="15" xfId="0" applyNumberFormat="1" applyFont="1" applyFill="1" applyBorder="1"/>
    <xf numFmtId="0" fontId="2" fillId="0" borderId="17" xfId="0" applyFont="1" applyBorder="1"/>
    <xf numFmtId="168" fontId="2" fillId="0" borderId="15" xfId="13" applyNumberFormat="1" applyFont="1" applyFill="1" applyBorder="1" applyAlignment="1" applyProtection="1">
      <alignment horizontal="right"/>
    </xf>
    <xf numFmtId="3" fontId="2" fillId="0" borderId="15" xfId="0" applyNumberFormat="1" applyFont="1" applyBorder="1" applyAlignment="1">
      <alignment horizontal="right"/>
    </xf>
    <xf numFmtId="164" fontId="2" fillId="0" borderId="15" xfId="13" applyNumberFormat="1" applyFont="1" applyFill="1" applyBorder="1" applyAlignment="1" applyProtection="1">
      <alignment horizontal="right"/>
    </xf>
    <xf numFmtId="0" fontId="26" fillId="0" borderId="0" xfId="0" applyFont="1"/>
    <xf numFmtId="0" fontId="27" fillId="0" borderId="15" xfId="16" applyNumberFormat="1" applyFill="1" applyBorder="1" applyAlignment="1" applyProtection="1"/>
    <xf numFmtId="0" fontId="27" fillId="0" borderId="18" xfId="16" applyNumberFormat="1" applyFill="1" applyBorder="1" applyAlignment="1" applyProtection="1"/>
    <xf numFmtId="0" fontId="7" fillId="0" borderId="15" xfId="16" applyNumberFormat="1" applyFont="1" applyFill="1" applyBorder="1" applyAlignment="1" applyProtection="1"/>
    <xf numFmtId="0" fontId="2" fillId="0" borderId="2" xfId="0" applyFont="1" applyBorder="1" applyAlignment="1">
      <alignment wrapText="1"/>
    </xf>
    <xf numFmtId="0" fontId="29" fillId="0" borderId="0" xfId="0" applyFont="1" applyAlignment="1">
      <alignment horizontal="right"/>
    </xf>
    <xf numFmtId="168" fontId="2" fillId="0" borderId="18" xfId="13" applyNumberFormat="1" applyFont="1" applyFill="1" applyBorder="1" applyAlignment="1" applyProtection="1"/>
    <xf numFmtId="164" fontId="2" fillId="0" borderId="17" xfId="13" applyNumberFormat="1" applyFont="1" applyFill="1" applyBorder="1" applyAlignment="1" applyProtection="1"/>
    <xf numFmtId="3" fontId="2" fillId="0" borderId="17" xfId="0" applyNumberFormat="1" applyFont="1" applyBorder="1"/>
    <xf numFmtId="168" fontId="2" fillId="0" borderId="17" xfId="13" applyNumberFormat="1" applyFont="1" applyFill="1" applyBorder="1" applyAlignment="1" applyProtection="1"/>
    <xf numFmtId="0" fontId="29" fillId="0" borderId="1" xfId="0" applyFont="1" applyBorder="1" applyAlignment="1">
      <alignment horizontal="right"/>
    </xf>
    <xf numFmtId="3" fontId="2" fillId="0" borderId="1" xfId="0" applyNumberFormat="1" applyFont="1" applyBorder="1" applyAlignment="1">
      <alignment horizontal="right"/>
    </xf>
    <xf numFmtId="168" fontId="2" fillId="0" borderId="1" xfId="13" applyNumberFormat="1" applyFont="1" applyFill="1" applyBorder="1" applyAlignment="1" applyProtection="1">
      <alignment horizontal="right"/>
    </xf>
    <xf numFmtId="164" fontId="2" fillId="0" borderId="1" xfId="13" applyNumberFormat="1" applyFont="1" applyFill="1" applyBorder="1" applyAlignment="1" applyProtection="1">
      <alignment horizontal="right"/>
    </xf>
    <xf numFmtId="168" fontId="2" fillId="0" borderId="18" xfId="13" applyNumberFormat="1" applyFont="1" applyFill="1" applyBorder="1" applyAlignment="1" applyProtection="1">
      <alignment horizontal="right"/>
    </xf>
    <xf numFmtId="164" fontId="2" fillId="0" borderId="17" xfId="13" applyNumberFormat="1" applyFont="1" applyFill="1" applyBorder="1" applyAlignment="1" applyProtection="1">
      <alignment horizontal="right"/>
    </xf>
    <xf numFmtId="3" fontId="2" fillId="0" borderId="17" xfId="0" applyNumberFormat="1" applyFont="1" applyBorder="1" applyAlignment="1">
      <alignment horizontal="right"/>
    </xf>
    <xf numFmtId="168" fontId="2" fillId="0" borderId="17" xfId="13" applyNumberFormat="1" applyFont="1" applyFill="1" applyBorder="1" applyAlignment="1" applyProtection="1">
      <alignment horizontal="right"/>
    </xf>
    <xf numFmtId="0" fontId="2" fillId="0" borderId="18" xfId="0" applyFont="1" applyBorder="1" applyAlignment="1">
      <alignment horizontal="left"/>
    </xf>
    <xf numFmtId="0" fontId="30" fillId="0" borderId="0" xfId="0" applyFont="1"/>
    <xf numFmtId="0" fontId="31" fillId="0" borderId="0" xfId="0" applyFont="1"/>
    <xf numFmtId="0" fontId="27" fillId="0" borderId="15" xfId="16" applyNumberFormat="1" applyFill="1" applyBorder="1" applyAlignment="1" applyProtection="1">
      <alignment horizontal="left"/>
    </xf>
    <xf numFmtId="0" fontId="2" fillId="15" borderId="1" xfId="0" applyFont="1" applyFill="1" applyBorder="1" applyAlignment="1">
      <alignment horizontal="center" vertical="center" wrapText="1"/>
    </xf>
    <xf numFmtId="0" fontId="2" fillId="15" borderId="17" xfId="0" applyFont="1" applyFill="1" applyBorder="1" applyAlignment="1">
      <alignment horizontal="center"/>
    </xf>
    <xf numFmtId="0" fontId="2" fillId="15" borderId="1" xfId="0" applyFont="1" applyFill="1" applyBorder="1" applyAlignment="1">
      <alignment horizontal="center"/>
    </xf>
    <xf numFmtId="0" fontId="2" fillId="15" borderId="1" xfId="0" applyFont="1" applyFill="1" applyBorder="1" applyAlignment="1">
      <alignment horizontal="center" vertical="center"/>
    </xf>
    <xf numFmtId="0" fontId="4" fillId="15" borderId="1" xfId="0" applyFont="1" applyFill="1" applyBorder="1" applyAlignment="1">
      <alignment horizontal="center" vertical="center" wrapText="1"/>
    </xf>
    <xf numFmtId="0" fontId="4" fillId="15" borderId="1" xfId="0" applyFont="1" applyFill="1" applyBorder="1" applyAlignment="1">
      <alignment horizontal="center"/>
    </xf>
    <xf numFmtId="3" fontId="2" fillId="15" borderId="1" xfId="0" applyNumberFormat="1" applyFont="1" applyFill="1" applyBorder="1" applyAlignment="1">
      <alignment horizontal="center" vertical="center" wrapText="1"/>
    </xf>
    <xf numFmtId="0" fontId="18" fillId="15" borderId="1" xfId="0" applyFont="1" applyFill="1" applyBorder="1" applyAlignment="1">
      <alignment horizontal="center" vertical="center" wrapText="1"/>
    </xf>
    <xf numFmtId="0" fontId="3" fillId="0" borderId="7" xfId="0" applyFont="1" applyBorder="1" applyAlignment="1">
      <alignment horizontal="center"/>
    </xf>
    <xf numFmtId="0" fontId="15" fillId="14" borderId="18" xfId="0" applyFont="1" applyFill="1" applyBorder="1"/>
    <xf numFmtId="0" fontId="15" fillId="14" borderId="19" xfId="0" applyFont="1" applyFill="1" applyBorder="1"/>
    <xf numFmtId="0" fontId="15" fillId="14" borderId="20" xfId="0" applyFont="1" applyFill="1" applyBorder="1"/>
    <xf numFmtId="0" fontId="15" fillId="14" borderId="18" xfId="0" applyFont="1" applyFill="1" applyBorder="1" applyAlignment="1">
      <alignment horizontal="left" wrapText="1"/>
    </xf>
    <xf numFmtId="0" fontId="15" fillId="14" borderId="19" xfId="0" applyFont="1" applyFill="1" applyBorder="1" applyAlignment="1">
      <alignment horizontal="left" wrapText="1"/>
    </xf>
    <xf numFmtId="0" fontId="15" fillId="14" borderId="20" xfId="0" applyFont="1" applyFill="1" applyBorder="1" applyAlignment="1">
      <alignment horizontal="left" wrapText="1"/>
    </xf>
    <xf numFmtId="0" fontId="15" fillId="14" borderId="18" xfId="0" applyFont="1" applyFill="1" applyBorder="1" applyAlignment="1">
      <alignment horizontal="left"/>
    </xf>
    <xf numFmtId="0" fontId="15" fillId="14" borderId="19" xfId="0" applyFont="1" applyFill="1" applyBorder="1" applyAlignment="1">
      <alignment horizontal="left"/>
    </xf>
    <xf numFmtId="0" fontId="15" fillId="14" borderId="20" xfId="0" applyFont="1" applyFill="1" applyBorder="1" applyAlignment="1">
      <alignment horizontal="left"/>
    </xf>
    <xf numFmtId="0" fontId="15" fillId="14" borderId="18" xfId="0" applyFont="1" applyFill="1" applyBorder="1" applyAlignment="1">
      <alignment wrapText="1"/>
    </xf>
    <xf numFmtId="0" fontId="15" fillId="14" borderId="19" xfId="0" applyFont="1" applyFill="1" applyBorder="1" applyAlignment="1">
      <alignment wrapText="1"/>
    </xf>
    <xf numFmtId="0" fontId="15" fillId="14" borderId="20" xfId="0" applyFont="1" applyFill="1" applyBorder="1" applyAlignment="1">
      <alignment wrapText="1"/>
    </xf>
    <xf numFmtId="0" fontId="15" fillId="14" borderId="15" xfId="0" applyFont="1" applyFill="1" applyBorder="1" applyAlignment="1">
      <alignment horizontal="left"/>
    </xf>
    <xf numFmtId="0" fontId="32" fillId="0" borderId="0" xfId="0" applyFont="1" applyAlignment="1">
      <alignment horizontal="left"/>
    </xf>
    <xf numFmtId="0" fontId="28" fillId="13" borderId="15" xfId="0" applyFont="1" applyFill="1" applyBorder="1" applyAlignment="1">
      <alignment horizontal="center"/>
    </xf>
    <xf numFmtId="0" fontId="15" fillId="0" borderId="15" xfId="0" applyFont="1" applyBorder="1" applyAlignment="1">
      <alignment horizontal="left"/>
    </xf>
    <xf numFmtId="0" fontId="15" fillId="14" borderId="15" xfId="0" applyFont="1" applyFill="1" applyBorder="1" applyAlignment="1">
      <alignment horizontal="left" wrapText="1"/>
    </xf>
    <xf numFmtId="0" fontId="2" fillId="0" borderId="14" xfId="0" applyFont="1" applyBorder="1" applyAlignment="1">
      <alignment horizontal="center" wrapText="1"/>
    </xf>
    <xf numFmtId="0" fontId="2" fillId="0" borderId="0" xfId="0" applyFont="1" applyAlignment="1">
      <alignment horizontal="center" wrapText="1"/>
    </xf>
    <xf numFmtId="0" fontId="5" fillId="6" borderId="1" xfId="0" applyFont="1" applyFill="1" applyBorder="1" applyAlignment="1">
      <alignment horizontal="center"/>
    </xf>
    <xf numFmtId="0" fontId="2" fillId="15" borderId="3" xfId="0" applyFont="1" applyFill="1" applyBorder="1" applyAlignment="1">
      <alignment horizontal="center"/>
    </xf>
    <xf numFmtId="0" fontId="2" fillId="15" borderId="8" xfId="0" applyFont="1" applyFill="1" applyBorder="1" applyAlignment="1">
      <alignment horizontal="center"/>
    </xf>
    <xf numFmtId="0" fontId="2" fillId="15" borderId="5" xfId="0" applyFont="1" applyFill="1" applyBorder="1" applyAlignment="1">
      <alignment horizontal="center"/>
    </xf>
    <xf numFmtId="0" fontId="2" fillId="0" borderId="1" xfId="0" applyFont="1" applyBorder="1"/>
    <xf numFmtId="0" fontId="30" fillId="0" borderId="0" xfId="0" applyFont="1" applyAlignment="1">
      <alignment horizontal="center" wrapText="1"/>
    </xf>
    <xf numFmtId="164" fontId="2" fillId="2" borderId="3" xfId="0" applyNumberFormat="1" applyFont="1" applyFill="1" applyBorder="1" applyAlignment="1">
      <alignment horizontal="right"/>
    </xf>
    <xf numFmtId="164" fontId="2" fillId="2" borderId="8" xfId="0" applyNumberFormat="1" applyFont="1" applyFill="1" applyBorder="1" applyAlignment="1">
      <alignment horizontal="right"/>
    </xf>
    <xf numFmtId="164" fontId="2" fillId="2" borderId="5" xfId="0" applyNumberFormat="1" applyFont="1" applyFill="1" applyBorder="1" applyAlignment="1">
      <alignment horizontal="right"/>
    </xf>
    <xf numFmtId="0" fontId="3" fillId="0" borderId="3" xfId="0" applyFont="1" applyBorder="1" applyAlignment="1">
      <alignment horizontal="left"/>
    </xf>
    <xf numFmtId="0" fontId="3" fillId="0" borderId="8" xfId="0" applyFont="1" applyBorder="1" applyAlignment="1">
      <alignment horizontal="left"/>
    </xf>
    <xf numFmtId="0" fontId="3" fillId="0" borderId="5" xfId="0" applyFont="1" applyBorder="1" applyAlignment="1">
      <alignment horizontal="left"/>
    </xf>
    <xf numFmtId="0" fontId="30" fillId="0" borderId="2" xfId="0" applyFont="1" applyBorder="1" applyAlignment="1">
      <alignment horizontal="center" wrapText="1"/>
    </xf>
    <xf numFmtId="0" fontId="2" fillId="0" borderId="0" xfId="0" applyFont="1" applyAlignment="1">
      <alignment horizontal="center"/>
    </xf>
    <xf numFmtId="0" fontId="5" fillId="6" borderId="3" xfId="0" applyFont="1" applyFill="1" applyBorder="1" applyAlignment="1">
      <alignment horizontal="center" wrapText="1"/>
    </xf>
    <xf numFmtId="0" fontId="5" fillId="6" borderId="8" xfId="0" applyFont="1" applyFill="1" applyBorder="1" applyAlignment="1">
      <alignment horizontal="center" wrapText="1"/>
    </xf>
    <xf numFmtId="0" fontId="5" fillId="6" borderId="5" xfId="0" applyFont="1" applyFill="1" applyBorder="1" applyAlignment="1">
      <alignment horizontal="center" wrapText="1"/>
    </xf>
    <xf numFmtId="0" fontId="30" fillId="0" borderId="14" xfId="0" applyFont="1" applyBorder="1" applyAlignment="1">
      <alignment horizontal="center" wrapText="1"/>
    </xf>
    <xf numFmtId="0" fontId="2" fillId="0" borderId="2" xfId="0" applyFont="1" applyBorder="1" applyAlignment="1">
      <alignment horizontal="center" wrapText="1"/>
    </xf>
    <xf numFmtId="0" fontId="2" fillId="0" borderId="2" xfId="0" applyFont="1" applyBorder="1" applyAlignment="1">
      <alignment horizontal="center"/>
    </xf>
    <xf numFmtId="0" fontId="2" fillId="15" borderId="1" xfId="0" applyFont="1" applyFill="1" applyBorder="1" applyAlignment="1">
      <alignment horizontal="center" vertical="center"/>
    </xf>
    <xf numFmtId="0" fontId="2" fillId="15" borderId="1" xfId="0" applyFont="1" applyFill="1" applyBorder="1" applyAlignment="1">
      <alignment horizontal="center"/>
    </xf>
    <xf numFmtId="0" fontId="2" fillId="15" borderId="4" xfId="0" applyFont="1" applyFill="1" applyBorder="1" applyAlignment="1">
      <alignment horizontal="center" vertical="center"/>
    </xf>
    <xf numFmtId="0" fontId="2" fillId="15" borderId="6" xfId="0" applyFont="1" applyFill="1" applyBorder="1" applyAlignment="1">
      <alignment horizontal="center" vertical="center"/>
    </xf>
    <xf numFmtId="0" fontId="5" fillId="6" borderId="1" xfId="0" applyFont="1" applyFill="1" applyBorder="1" applyAlignment="1">
      <alignment horizontal="center" wrapText="1"/>
    </xf>
    <xf numFmtId="0" fontId="2" fillId="0" borderId="4" xfId="0" applyFont="1" applyBorder="1"/>
    <xf numFmtId="0" fontId="2" fillId="0" borderId="6" xfId="0" applyFont="1" applyBorder="1"/>
    <xf numFmtId="0" fontId="2" fillId="15" borderId="4" xfId="0" applyFont="1" applyFill="1" applyBorder="1" applyAlignment="1">
      <alignment horizontal="center" vertical="center" wrapText="1"/>
    </xf>
    <xf numFmtId="0" fontId="2" fillId="15" borderId="6" xfId="0" applyFont="1" applyFill="1" applyBorder="1" applyAlignment="1">
      <alignment horizontal="center" vertical="center" wrapText="1"/>
    </xf>
    <xf numFmtId="0" fontId="30" fillId="0" borderId="0" xfId="0" applyFont="1" applyAlignment="1">
      <alignment horizontal="center"/>
    </xf>
    <xf numFmtId="0" fontId="2" fillId="15" borderId="1" xfId="0" applyFont="1" applyFill="1" applyBorder="1" applyAlignment="1">
      <alignment horizontal="center" vertical="center" wrapText="1"/>
    </xf>
    <xf numFmtId="0" fontId="10" fillId="6" borderId="1" xfId="0" applyFont="1" applyFill="1" applyBorder="1"/>
    <xf numFmtId="0" fontId="30" fillId="0" borderId="2" xfId="0" applyFont="1" applyBorder="1" applyAlignment="1">
      <alignment wrapText="1"/>
    </xf>
    <xf numFmtId="0" fontId="5" fillId="6" borderId="3" xfId="0" applyFont="1" applyFill="1" applyBorder="1" applyAlignment="1">
      <alignment horizontal="center"/>
    </xf>
    <xf numFmtId="0" fontId="5" fillId="6" borderId="8" xfId="0" applyFont="1" applyFill="1" applyBorder="1" applyAlignment="1">
      <alignment horizontal="center"/>
    </xf>
    <xf numFmtId="0" fontId="5" fillId="6" borderId="5" xfId="0" applyFont="1" applyFill="1" applyBorder="1" applyAlignment="1">
      <alignment horizontal="center"/>
    </xf>
    <xf numFmtId="0" fontId="4" fillId="0" borderId="1" xfId="0" applyFont="1" applyBorder="1"/>
    <xf numFmtId="0" fontId="4" fillId="15" borderId="1" xfId="0" applyFont="1" applyFill="1" applyBorder="1" applyAlignment="1">
      <alignment horizontal="center"/>
    </xf>
    <xf numFmtId="0" fontId="4" fillId="15" borderId="4" xfId="0" applyFont="1" applyFill="1" applyBorder="1" applyAlignment="1">
      <alignment horizontal="center" vertical="center"/>
    </xf>
    <xf numFmtId="0" fontId="4" fillId="15" borderId="6" xfId="0" applyFont="1" applyFill="1" applyBorder="1" applyAlignment="1">
      <alignment horizontal="center" vertical="center"/>
    </xf>
    <xf numFmtId="0" fontId="4" fillId="0" borderId="4" xfId="0" applyFont="1" applyBorder="1"/>
    <xf numFmtId="0" fontId="4" fillId="0" borderId="6" xfId="0" applyFont="1" applyBorder="1"/>
    <xf numFmtId="0" fontId="4" fillId="15" borderId="1" xfId="0" applyFont="1" applyFill="1" applyBorder="1" applyAlignment="1">
      <alignment horizontal="center" vertical="center"/>
    </xf>
    <xf numFmtId="0" fontId="4" fillId="0" borderId="2" xfId="0" applyFont="1" applyBorder="1" applyAlignment="1">
      <alignment horizontal="center" wrapText="1"/>
    </xf>
    <xf numFmtId="0" fontId="13" fillId="6" borderId="1" xfId="0" applyFont="1" applyFill="1" applyBorder="1" applyAlignment="1">
      <alignment horizontal="center"/>
    </xf>
    <xf numFmtId="0" fontId="18" fillId="0" borderId="9" xfId="0" applyFont="1" applyBorder="1" applyAlignment="1">
      <alignment horizontal="center"/>
    </xf>
    <xf numFmtId="0" fontId="18" fillId="0" borderId="10" xfId="0" applyFont="1" applyBorder="1" applyAlignment="1">
      <alignment horizontal="center"/>
    </xf>
    <xf numFmtId="0" fontId="18" fillId="0" borderId="11" xfId="0" applyFont="1" applyBorder="1" applyAlignment="1">
      <alignment horizontal="center"/>
    </xf>
    <xf numFmtId="0" fontId="18" fillId="0" borderId="12" xfId="0" applyFont="1" applyBorder="1" applyAlignment="1">
      <alignment horizontal="center"/>
    </xf>
    <xf numFmtId="0" fontId="2" fillId="0" borderId="1" xfId="0" applyFont="1" applyBorder="1" applyAlignment="1">
      <alignment vertical="center" wrapText="1"/>
    </xf>
    <xf numFmtId="0" fontId="18" fillId="0" borderId="1" xfId="0" applyFont="1" applyBorder="1" applyAlignment="1">
      <alignment vertical="center" wrapText="1"/>
    </xf>
    <xf numFmtId="0" fontId="3" fillId="10" borderId="1" xfId="0" applyFont="1" applyFill="1" applyBorder="1" applyAlignment="1">
      <alignment vertical="center" wrapText="1"/>
    </xf>
    <xf numFmtId="0" fontId="2" fillId="0" borderId="4" xfId="0" applyFont="1" applyBorder="1" applyAlignment="1">
      <alignment vertical="center" wrapText="1"/>
    </xf>
    <xf numFmtId="0" fontId="18" fillId="0" borderId="13" xfId="0" applyFont="1" applyBorder="1" applyAlignment="1">
      <alignment vertical="center" wrapText="1"/>
    </xf>
    <xf numFmtId="0" fontId="18" fillId="0" borderId="6" xfId="0" applyFont="1" applyBorder="1" applyAlignment="1">
      <alignment vertical="center" wrapText="1"/>
    </xf>
    <xf numFmtId="0" fontId="18" fillId="0" borderId="4" xfId="0" applyFont="1" applyBorder="1" applyAlignment="1">
      <alignment vertical="center" wrapText="1"/>
    </xf>
  </cellXfs>
  <cellStyles count="17">
    <cellStyle name="Euro" xfId="1" xr:uid="{00000000-0005-0000-0000-000000000000}"/>
    <cellStyle name="Hipervínculo" xfId="16" builtinId="8"/>
    <cellStyle name="Hipervínculo 2" xfId="2" xr:uid="{00000000-0005-0000-0000-000001000000}"/>
    <cellStyle name="Normal" xfId="0" builtinId="0"/>
    <cellStyle name="Normal 2" xfId="3" xr:uid="{00000000-0005-0000-0000-000003000000}"/>
    <cellStyle name="Normal 2 2" xfId="4" xr:uid="{00000000-0005-0000-0000-000004000000}"/>
    <cellStyle name="Normal 2 3" xfId="5" xr:uid="{00000000-0005-0000-0000-000005000000}"/>
    <cellStyle name="Normal 2 4" xfId="6" xr:uid="{00000000-0005-0000-0000-000006000000}"/>
    <cellStyle name="Normal 2 5" xfId="7" xr:uid="{00000000-0005-0000-0000-000007000000}"/>
    <cellStyle name="Normal 3" xfId="8" xr:uid="{00000000-0005-0000-0000-000008000000}"/>
    <cellStyle name="Normal 4" xfId="9" xr:uid="{00000000-0005-0000-0000-000009000000}"/>
    <cellStyle name="Normal 5" xfId="10" xr:uid="{00000000-0005-0000-0000-00000A000000}"/>
    <cellStyle name="Porcentaje" xfId="12" builtinId="5"/>
    <cellStyle name="Porcentaje 2" xfId="11" xr:uid="{00000000-0005-0000-0000-00000B000000}"/>
    <cellStyle name="Porcentual 2" xfId="13" xr:uid="{00000000-0005-0000-0000-00000D000000}"/>
    <cellStyle name="Porcentual 3" xfId="14" xr:uid="{00000000-0005-0000-0000-00000E000000}"/>
    <cellStyle name="Porcentual 4" xfId="15" xr:uid="{00000000-0005-0000-0000-00000F000000}"/>
  </cellStyles>
  <dxfs count="0"/>
  <tableStyles count="0" defaultTableStyle="TableStyleMedium9" defaultPivotStyle="PivotStyleLight16"/>
  <colors>
    <mruColors>
      <color rgb="FFFFCC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sharedStrings" Target="sharedStrings.xml"/><Relationship Id="rId8" Type="http://schemas.openxmlformats.org/officeDocument/2006/relationships/worksheet" Target="worksheets/sheet8.xml"/></Relationships>
</file>

<file path=xl/charts/_rels/chart5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 sz="700"/>
              <a:t>Gràfic IA-1.1. Evolució de la variació del VAB a preus constants en milers d'euros a les Illes Balears per sectors econòmics (2015-2021) (Base 2004)</a:t>
            </a:r>
          </a:p>
        </c:rich>
      </c:tx>
      <c:layout>
        <c:manualLayout>
          <c:xMode val="edge"/>
          <c:yMode val="edge"/>
          <c:x val="0.1440825048384104"/>
          <c:y val="3.921570914746767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6.8687004196267748E-2"/>
          <c:y val="0.30980510801588612"/>
          <c:w val="0.89697146656302773"/>
          <c:h val="0.54902171040789993"/>
        </c:manualLayout>
      </c:layout>
      <c:lineChart>
        <c:grouping val="standard"/>
        <c:varyColors val="0"/>
        <c:ser>
          <c:idx val="0"/>
          <c:order val="0"/>
          <c:tx>
            <c:strRef>
              <c:f>'Q2-GA1-GA2'!$B$20</c:f>
              <c:strCache>
                <c:ptCount val="1"/>
                <c:pt idx="0">
                  <c:v>Total</c:v>
                </c:pt>
              </c:strCache>
            </c:strRef>
          </c:tx>
          <c:spPr>
            <a:ln w="25400">
              <a:solidFill>
                <a:srgbClr val="333333"/>
              </a:solidFill>
              <a:prstDash val="solid"/>
            </a:ln>
          </c:spPr>
          <c:marker>
            <c:symbol val="none"/>
          </c:marker>
          <c:cat>
            <c:numRef>
              <c:f>'Q2-GA1-GA2'!$A$21:$A$27</c:f>
              <c:numCache>
                <c:formatCode>General</c:formatCode>
                <c:ptCount val="7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</c:numCache>
            </c:numRef>
          </c:cat>
          <c:val>
            <c:numRef>
              <c:f>'Q2-GA1-GA2'!$B$21:$B$27</c:f>
              <c:numCache>
                <c:formatCode>0.0</c:formatCode>
                <c:ptCount val="7"/>
                <c:pt idx="0">
                  <c:v>3.63039111756569</c:v>
                </c:pt>
                <c:pt idx="1">
                  <c:v>4.1707393843725571</c:v>
                </c:pt>
                <c:pt idx="2">
                  <c:v>3.2630149644169437</c:v>
                </c:pt>
                <c:pt idx="3">
                  <c:v>2.9598483830245215</c:v>
                </c:pt>
                <c:pt idx="4">
                  <c:v>1.8406980797011752</c:v>
                </c:pt>
                <c:pt idx="5">
                  <c:v>-20.648839613525649</c:v>
                </c:pt>
                <c:pt idx="6">
                  <c:v>10.350250306184838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6A2-4565-B2A7-CE8A7D441A29}"/>
            </c:ext>
          </c:extLst>
        </c:ser>
        <c:ser>
          <c:idx val="1"/>
          <c:order val="1"/>
          <c:tx>
            <c:strRef>
              <c:f>'Q2-GA1-GA2'!$C$20</c:f>
              <c:strCache>
                <c:ptCount val="1"/>
                <c:pt idx="0">
                  <c:v>Agricultura</c:v>
                </c:pt>
              </c:strCache>
            </c:strRef>
          </c:tx>
          <c:spPr>
            <a:ln w="25400">
              <a:solidFill>
                <a:srgbClr val="99CC00"/>
              </a:solidFill>
              <a:prstDash val="solid"/>
            </a:ln>
          </c:spPr>
          <c:marker>
            <c:symbol val="none"/>
          </c:marker>
          <c:cat>
            <c:numRef>
              <c:f>'Q2-GA1-GA2'!$A$21:$A$27</c:f>
              <c:numCache>
                <c:formatCode>General</c:formatCode>
                <c:ptCount val="7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</c:numCache>
            </c:numRef>
          </c:cat>
          <c:val>
            <c:numRef>
              <c:f>'Q2-GA1-GA2'!$C$21:$C$27</c:f>
              <c:numCache>
                <c:formatCode>0.0</c:formatCode>
                <c:ptCount val="7"/>
                <c:pt idx="0">
                  <c:v>6.1437602158779248</c:v>
                </c:pt>
                <c:pt idx="1">
                  <c:v>14.047044169591549</c:v>
                </c:pt>
                <c:pt idx="2">
                  <c:v>-4.250780285004585</c:v>
                </c:pt>
                <c:pt idx="3">
                  <c:v>-7.9182169932465296</c:v>
                </c:pt>
                <c:pt idx="4">
                  <c:v>-3.1934251583916606</c:v>
                </c:pt>
                <c:pt idx="5">
                  <c:v>-3.7536159162869231</c:v>
                </c:pt>
                <c:pt idx="6">
                  <c:v>13.749788860591261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6A2-4565-B2A7-CE8A7D441A29}"/>
            </c:ext>
          </c:extLst>
        </c:ser>
        <c:ser>
          <c:idx val="2"/>
          <c:order val="2"/>
          <c:tx>
            <c:strRef>
              <c:f>'Q2-GA1-GA2'!$D$20</c:f>
              <c:strCache>
                <c:ptCount val="1"/>
                <c:pt idx="0">
                  <c:v>Energia i indústria</c:v>
                </c:pt>
              </c:strCache>
            </c:strRef>
          </c:tx>
          <c:spPr>
            <a:ln w="25400">
              <a:solidFill>
                <a:srgbClr val="99CCFF"/>
              </a:solidFill>
              <a:prstDash val="solid"/>
            </a:ln>
          </c:spPr>
          <c:marker>
            <c:symbol val="none"/>
          </c:marker>
          <c:cat>
            <c:numRef>
              <c:f>'Q2-GA1-GA2'!$A$21:$A$27</c:f>
              <c:numCache>
                <c:formatCode>General</c:formatCode>
                <c:ptCount val="7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</c:numCache>
            </c:numRef>
          </c:cat>
          <c:val>
            <c:numRef>
              <c:f>'Q2-GA1-GA2'!$D$21:$D$27</c:f>
              <c:numCache>
                <c:formatCode>0.0</c:formatCode>
                <c:ptCount val="7"/>
                <c:pt idx="0">
                  <c:v>-1.1497611839140442</c:v>
                </c:pt>
                <c:pt idx="1">
                  <c:v>5.2989410325125386</c:v>
                </c:pt>
                <c:pt idx="2">
                  <c:v>-0.90762680709161048</c:v>
                </c:pt>
                <c:pt idx="3">
                  <c:v>-1.654399980652721</c:v>
                </c:pt>
                <c:pt idx="4">
                  <c:v>-1.1785368340120228</c:v>
                </c:pt>
                <c:pt idx="5">
                  <c:v>-18.450070465428738</c:v>
                </c:pt>
                <c:pt idx="6">
                  <c:v>16.048973515098997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6A2-4565-B2A7-CE8A7D441A29}"/>
            </c:ext>
          </c:extLst>
        </c:ser>
        <c:ser>
          <c:idx val="3"/>
          <c:order val="3"/>
          <c:tx>
            <c:strRef>
              <c:f>'Q2-GA1-GA2'!$E$20</c:f>
              <c:strCache>
                <c:ptCount val="1"/>
                <c:pt idx="0">
                  <c:v>Construcció</c:v>
                </c:pt>
              </c:strCache>
            </c:strRef>
          </c:tx>
          <c:spPr>
            <a:ln w="25400">
              <a:solidFill>
                <a:srgbClr val="FF9900"/>
              </a:solidFill>
              <a:prstDash val="solid"/>
            </a:ln>
          </c:spPr>
          <c:marker>
            <c:symbol val="none"/>
          </c:marker>
          <c:cat>
            <c:numRef>
              <c:f>'Q2-GA1-GA2'!$A$21:$A$27</c:f>
              <c:numCache>
                <c:formatCode>General</c:formatCode>
                <c:ptCount val="7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</c:numCache>
            </c:numRef>
          </c:cat>
          <c:val>
            <c:numRef>
              <c:f>'Q2-GA1-GA2'!$E$21:$E$27</c:f>
              <c:numCache>
                <c:formatCode>0.0</c:formatCode>
                <c:ptCount val="7"/>
                <c:pt idx="0">
                  <c:v>9.6552017251443587</c:v>
                </c:pt>
                <c:pt idx="1">
                  <c:v>6.9804182068780918</c:v>
                </c:pt>
                <c:pt idx="2">
                  <c:v>2.5721158175833203</c:v>
                </c:pt>
                <c:pt idx="3">
                  <c:v>0.84245813644348022</c:v>
                </c:pt>
                <c:pt idx="4">
                  <c:v>5.8922503787405933</c:v>
                </c:pt>
                <c:pt idx="5">
                  <c:v>-5.9506662440124476</c:v>
                </c:pt>
                <c:pt idx="6">
                  <c:v>3.9492948572720676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A6A2-4565-B2A7-CE8A7D441A29}"/>
            </c:ext>
          </c:extLst>
        </c:ser>
        <c:ser>
          <c:idx val="4"/>
          <c:order val="4"/>
          <c:tx>
            <c:strRef>
              <c:f>'Q2-GA1-GA2'!$F$20</c:f>
              <c:strCache>
                <c:ptCount val="1"/>
                <c:pt idx="0">
                  <c:v>Serveis</c:v>
                </c:pt>
              </c:strCache>
            </c:strRef>
          </c:tx>
          <c:spPr>
            <a:ln w="25400">
              <a:solidFill>
                <a:srgbClr val="969696"/>
              </a:solidFill>
              <a:prstDash val="solid"/>
            </a:ln>
          </c:spPr>
          <c:marker>
            <c:symbol val="none"/>
          </c:marker>
          <c:cat>
            <c:numRef>
              <c:f>'Q2-GA1-GA2'!$A$21:$A$27</c:f>
              <c:numCache>
                <c:formatCode>General</c:formatCode>
                <c:ptCount val="7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</c:numCache>
            </c:numRef>
          </c:cat>
          <c:val>
            <c:numRef>
              <c:f>'Q2-GA1-GA2'!$F$21:$F$27</c:f>
              <c:numCache>
                <c:formatCode>0.0</c:formatCode>
                <c:ptCount val="7"/>
                <c:pt idx="0">
                  <c:v>3.5501142506226158</c:v>
                </c:pt>
                <c:pt idx="1">
                  <c:v>3.7746102673845261</c:v>
                </c:pt>
                <c:pt idx="2">
                  <c:v>3.7326611322826997</c:v>
                </c:pt>
                <c:pt idx="3">
                  <c:v>3.5912166968244286</c:v>
                </c:pt>
                <c:pt idx="4">
                  <c:v>1.7550371437227819</c:v>
                </c:pt>
                <c:pt idx="5">
                  <c:v>-22.214606335700005</c:v>
                </c:pt>
                <c:pt idx="6">
                  <c:v>10.567147894665707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A6A2-4565-B2A7-CE8A7D441A2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18817536"/>
        <c:axId val="118819072"/>
      </c:lineChart>
      <c:catAx>
        <c:axId val="11881753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Frutiger LT Std 57 Condensed"/>
                <a:ea typeface="Frutiger LT Std 57 Condensed"/>
                <a:cs typeface="Frutiger LT Std 57 Condensed"/>
              </a:defRPr>
            </a:pPr>
            <a:endParaRPr lang="ca-ES"/>
          </a:p>
        </c:txPr>
        <c:crossAx val="11881907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18819072"/>
        <c:scaling>
          <c:orientation val="minMax"/>
          <c:min val="-25"/>
        </c:scaling>
        <c:delete val="0"/>
        <c:axPos val="l"/>
        <c:majorGridlines>
          <c:spPr>
            <a:ln w="3175">
              <a:solidFill>
                <a:srgbClr val="969696"/>
              </a:solidFill>
              <a:prstDash val="sysDash"/>
            </a:ln>
          </c:spPr>
        </c:majorGridlines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Frutiger LT Std 57 Condensed"/>
                <a:ea typeface="Frutiger LT Std 57 Condensed"/>
                <a:cs typeface="Frutiger LT Std 57 Condensed"/>
              </a:defRPr>
            </a:pPr>
            <a:endParaRPr lang="ca-ES"/>
          </a:p>
        </c:txPr>
        <c:crossAx val="118817536"/>
        <c:crosses val="autoZero"/>
        <c:crossBetween val="between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9.6969909064397244E-2"/>
          <c:y val="0.1851859628657529"/>
          <c:w val="0.83232492908083444"/>
          <c:h val="5.1851851851851864E-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700" b="0" i="0" u="none" strike="noStrike" baseline="0">
              <a:solidFill>
                <a:srgbClr val="000000"/>
              </a:solidFill>
              <a:latin typeface="Frutiger LT Std 57 Condensed"/>
              <a:ea typeface="Frutiger LT Std 57 Condensed"/>
              <a:cs typeface="Frutiger LT Std 57 Condensed"/>
            </a:defRPr>
          </a:pPr>
          <a:endParaRPr lang="ca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700" b="0" i="0" u="none" strike="noStrike" baseline="0">
          <a:solidFill>
            <a:srgbClr val="000000"/>
          </a:solidFill>
          <a:latin typeface="Frutiger LT Std 57 Condensed"/>
          <a:ea typeface="Frutiger LT Std 57 Condensed"/>
          <a:cs typeface="Frutiger LT Std 57 Condensed"/>
        </a:defRPr>
      </a:pPr>
      <a:endParaRPr lang="ca-ES"/>
    </a:p>
  </c:txPr>
  <c:printSettings>
    <c:headerFooter alignWithMargins="0"/>
    <c:pageMargins b="1" l="0.75000000000000133" r="0.75000000000000133" t="1" header="0" footer="0"/>
    <c:pageSetup paperSize="9" orientation="landscape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 sz="700"/>
              <a:t>Gràfic IA-1.10. Percentatge</a:t>
            </a:r>
            <a:r>
              <a:rPr lang="es-ES" sz="700" baseline="0"/>
              <a:t> de</a:t>
            </a:r>
            <a:r>
              <a:rPr lang="es-ES" sz="700"/>
              <a:t> variació anual 2021 del PIB a preus constants per comunitats autònomes</a:t>
            </a:r>
          </a:p>
        </c:rich>
      </c:tx>
      <c:layout>
        <c:manualLayout>
          <c:xMode val="edge"/>
          <c:yMode val="edge"/>
          <c:x val="0.15087756135746191"/>
          <c:y val="3.196347031963470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33801206428143876"/>
          <c:y val="0.13470343604309745"/>
          <c:w val="0.57076207579315752"/>
          <c:h val="0.7831067688417882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'Q6-GA6-GA11'!$S$3</c:f>
              <c:strCache>
                <c:ptCount val="1"/>
                <c:pt idx="0">
                  <c:v>2021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13"/>
            <c:invertIfNegative val="0"/>
            <c:bubble3D val="0"/>
            <c:spPr>
              <a:solidFill>
                <a:schemeClr val="bg1">
                  <a:lumMod val="85000"/>
                </a:schemeClr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0-8BBF-48C0-8B64-A99443830B42}"/>
              </c:ext>
            </c:extLst>
          </c:dPt>
          <c:dPt>
            <c:idx val="17"/>
            <c:invertIfNegative val="0"/>
            <c:bubble3D val="0"/>
            <c:spPr>
              <a:solidFill>
                <a:schemeClr val="accent6">
                  <a:lumMod val="40000"/>
                  <a:lumOff val="60000"/>
                </a:schemeClr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8BBF-48C0-8B64-A99443830B42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7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ca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'Q6-GA6-GA11'!$R$4:$R$21</c:f>
              <c:strCache>
                <c:ptCount val="18"/>
                <c:pt idx="0">
                  <c:v>Illes Balears</c:v>
                </c:pt>
                <c:pt idx="1">
                  <c:v>Illes Canàries</c:v>
                </c:pt>
                <c:pt idx="2">
                  <c:v>Astúries</c:v>
                </c:pt>
                <c:pt idx="3">
                  <c:v>Madrid</c:v>
                </c:pt>
                <c:pt idx="4">
                  <c:v>Catalunya</c:v>
                </c:pt>
                <c:pt idx="5">
                  <c:v>Galícia</c:v>
                </c:pt>
                <c:pt idx="6">
                  <c:v>Espanya</c:v>
                </c:pt>
                <c:pt idx="7">
                  <c:v>Com. Valenciana</c:v>
                </c:pt>
                <c:pt idx="8">
                  <c:v>País Basc</c:v>
                </c:pt>
                <c:pt idx="9">
                  <c:v>Andalusia</c:v>
                </c:pt>
                <c:pt idx="10">
                  <c:v>La Rioja</c:v>
                </c:pt>
                <c:pt idx="11">
                  <c:v>Cantàbria</c:v>
                </c:pt>
                <c:pt idx="12">
                  <c:v>Castella i Lleó</c:v>
                </c:pt>
                <c:pt idx="13">
                  <c:v>Navarra</c:v>
                </c:pt>
                <c:pt idx="14">
                  <c:v>Castella-la Manxa</c:v>
                </c:pt>
                <c:pt idx="15">
                  <c:v>Extremadura</c:v>
                </c:pt>
                <c:pt idx="16">
                  <c:v>Múrcia</c:v>
                </c:pt>
                <c:pt idx="17">
                  <c:v>Aragó</c:v>
                </c:pt>
              </c:strCache>
            </c:strRef>
          </c:cat>
          <c:val>
            <c:numRef>
              <c:f>'Q6-GA6-GA11'!$S$4:$S$21</c:f>
              <c:numCache>
                <c:formatCode>0.0</c:formatCode>
                <c:ptCount val="18"/>
                <c:pt idx="0">
                  <c:v>10.8</c:v>
                </c:pt>
                <c:pt idx="1">
                  <c:v>7</c:v>
                </c:pt>
                <c:pt idx="2">
                  <c:v>5.5</c:v>
                </c:pt>
                <c:pt idx="3">
                  <c:v>5.3</c:v>
                </c:pt>
                <c:pt idx="4">
                  <c:v>5.2</c:v>
                </c:pt>
                <c:pt idx="5">
                  <c:v>5.0999999999999996</c:v>
                </c:pt>
                <c:pt idx="6">
                  <c:v>5.0999999999999996</c:v>
                </c:pt>
                <c:pt idx="7">
                  <c:v>5</c:v>
                </c:pt>
                <c:pt idx="8">
                  <c:v>4.9000000000000004</c:v>
                </c:pt>
                <c:pt idx="9">
                  <c:v>4.8</c:v>
                </c:pt>
                <c:pt idx="10">
                  <c:v>4.8</c:v>
                </c:pt>
                <c:pt idx="11">
                  <c:v>4.7</c:v>
                </c:pt>
                <c:pt idx="12">
                  <c:v>4.7</c:v>
                </c:pt>
                <c:pt idx="13">
                  <c:v>4.4000000000000004</c:v>
                </c:pt>
                <c:pt idx="14">
                  <c:v>4.2</c:v>
                </c:pt>
                <c:pt idx="15">
                  <c:v>4.2</c:v>
                </c:pt>
                <c:pt idx="16">
                  <c:v>4</c:v>
                </c:pt>
                <c:pt idx="17">
                  <c:v>3.8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BBF-48C0-8B64-A99443830B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0"/>
        <c:axId val="120282112"/>
        <c:axId val="120283904"/>
      </c:barChart>
      <c:catAx>
        <c:axId val="120282112"/>
        <c:scaling>
          <c:orientation val="maxMin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ca-ES"/>
          </a:p>
        </c:txPr>
        <c:crossAx val="12028390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20283904"/>
        <c:scaling>
          <c:orientation val="minMax"/>
        </c:scaling>
        <c:delete val="0"/>
        <c:axPos val="b"/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ca-ES"/>
          </a:p>
        </c:txPr>
        <c:crossAx val="120282112"/>
        <c:crosses val="max"/>
        <c:crossBetween val="between"/>
      </c:valAx>
      <c:spPr>
        <a:noFill/>
        <a:ln w="3175">
          <a:solidFill>
            <a:srgbClr val="969696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7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ca-ES"/>
    </a:p>
  </c:txPr>
  <c:printSettings>
    <c:headerFooter alignWithMargins="0"/>
    <c:pageMargins b="1" l="0.75000000000000155" r="0.75000000000000155" t="1" header="0" footer="0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 sz="700"/>
              <a:t>Gràfic IA-1.11. Percentatge</a:t>
            </a:r>
            <a:r>
              <a:rPr lang="es-ES" sz="700" baseline="0"/>
              <a:t> de </a:t>
            </a:r>
            <a:r>
              <a:rPr lang="es-ES" sz="700"/>
              <a:t>variació anual 2022 del PIB a preus constants per comunitats autònomes</a:t>
            </a:r>
          </a:p>
        </c:rich>
      </c:tx>
      <c:layout>
        <c:manualLayout>
          <c:xMode val="edge"/>
          <c:yMode val="edge"/>
          <c:x val="0.15087756135746191"/>
          <c:y val="3.196347031963470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33801206428143893"/>
          <c:y val="0.13470343604309751"/>
          <c:w val="0.57076207579315752"/>
          <c:h val="0.78310676884178798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'Q6-GA6-GA11'!$U$3</c:f>
              <c:strCache>
                <c:ptCount val="1"/>
                <c:pt idx="0">
                  <c:v>2022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13"/>
            <c:invertIfNegative val="0"/>
            <c:bubble3D val="0"/>
            <c:spPr>
              <a:solidFill>
                <a:schemeClr val="bg1">
                  <a:lumMod val="85000"/>
                </a:schemeClr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0-0476-4B2B-8B78-56F2615702D8}"/>
              </c:ext>
            </c:extLst>
          </c:dPt>
          <c:dPt>
            <c:idx val="17"/>
            <c:invertIfNegative val="0"/>
            <c:bubble3D val="0"/>
            <c:spPr>
              <a:solidFill>
                <a:schemeClr val="accent6">
                  <a:lumMod val="40000"/>
                  <a:lumOff val="60000"/>
                </a:schemeClr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0476-4B2B-8B78-56F2615702D8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7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ca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'Q6-GA6-GA11'!$T$4:$T$21</c:f>
              <c:strCache>
                <c:ptCount val="18"/>
                <c:pt idx="0">
                  <c:v>Illes Balears</c:v>
                </c:pt>
                <c:pt idx="1">
                  <c:v>Illes Canàries</c:v>
                </c:pt>
                <c:pt idx="2">
                  <c:v>Andalusia</c:v>
                </c:pt>
                <c:pt idx="3">
                  <c:v>Catalunya</c:v>
                </c:pt>
                <c:pt idx="4">
                  <c:v>Com. Valenciana</c:v>
                </c:pt>
                <c:pt idx="5">
                  <c:v>Espanya</c:v>
                </c:pt>
                <c:pt idx="6">
                  <c:v>Madrid</c:v>
                </c:pt>
                <c:pt idx="7">
                  <c:v>Astúries</c:v>
                </c:pt>
                <c:pt idx="8">
                  <c:v>País Basc</c:v>
                </c:pt>
                <c:pt idx="9">
                  <c:v>Galícia</c:v>
                </c:pt>
                <c:pt idx="10">
                  <c:v>Navarra</c:v>
                </c:pt>
                <c:pt idx="11">
                  <c:v>Múrcia</c:v>
                </c:pt>
                <c:pt idx="12">
                  <c:v>La Rioja</c:v>
                </c:pt>
                <c:pt idx="13">
                  <c:v>Aragó</c:v>
                </c:pt>
                <c:pt idx="14">
                  <c:v>Cantàbria</c:v>
                </c:pt>
                <c:pt idx="15">
                  <c:v>Castella i Lleó</c:v>
                </c:pt>
                <c:pt idx="16">
                  <c:v>Castella-la Manxa</c:v>
                </c:pt>
                <c:pt idx="17">
                  <c:v>Extremadura</c:v>
                </c:pt>
              </c:strCache>
            </c:strRef>
          </c:cat>
          <c:val>
            <c:numRef>
              <c:f>'Q6-GA6-GA11'!$U$4:$U$21</c:f>
              <c:numCache>
                <c:formatCode>0.0</c:formatCode>
                <c:ptCount val="18"/>
                <c:pt idx="0">
                  <c:v>9.9</c:v>
                </c:pt>
                <c:pt idx="1">
                  <c:v>7.8</c:v>
                </c:pt>
                <c:pt idx="2">
                  <c:v>4.4000000000000004</c:v>
                </c:pt>
                <c:pt idx="3">
                  <c:v>4.2</c:v>
                </c:pt>
                <c:pt idx="4">
                  <c:v>4.2</c:v>
                </c:pt>
                <c:pt idx="5">
                  <c:v>4.2</c:v>
                </c:pt>
                <c:pt idx="6">
                  <c:v>4.0999999999999996</c:v>
                </c:pt>
                <c:pt idx="7">
                  <c:v>4</c:v>
                </c:pt>
                <c:pt idx="8">
                  <c:v>3.9</c:v>
                </c:pt>
                <c:pt idx="9">
                  <c:v>3.8</c:v>
                </c:pt>
                <c:pt idx="10">
                  <c:v>3.6</c:v>
                </c:pt>
                <c:pt idx="11">
                  <c:v>3.5</c:v>
                </c:pt>
                <c:pt idx="12">
                  <c:v>3.5</c:v>
                </c:pt>
                <c:pt idx="13">
                  <c:v>3.3</c:v>
                </c:pt>
                <c:pt idx="14">
                  <c:v>3.3</c:v>
                </c:pt>
                <c:pt idx="15">
                  <c:v>3.3</c:v>
                </c:pt>
                <c:pt idx="16">
                  <c:v>3.3</c:v>
                </c:pt>
                <c:pt idx="17">
                  <c:v>3.3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476-4B2B-8B78-56F2615702D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0"/>
        <c:axId val="120314112"/>
        <c:axId val="120197120"/>
      </c:barChart>
      <c:catAx>
        <c:axId val="120314112"/>
        <c:scaling>
          <c:orientation val="maxMin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ca-ES"/>
          </a:p>
        </c:txPr>
        <c:crossAx val="12019712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20197120"/>
        <c:scaling>
          <c:orientation val="minMax"/>
          <c:max val="12"/>
        </c:scaling>
        <c:delete val="0"/>
        <c:axPos val="b"/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ca-ES"/>
          </a:p>
        </c:txPr>
        <c:crossAx val="120314112"/>
        <c:crosses val="max"/>
        <c:crossBetween val="between"/>
        <c:majorUnit val="4"/>
      </c:valAx>
      <c:spPr>
        <a:noFill/>
        <a:ln w="3175">
          <a:solidFill>
            <a:srgbClr val="969696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7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ca-ES"/>
    </a:p>
  </c:txPr>
  <c:printSettings>
    <c:headerFooter alignWithMargins="0"/>
    <c:pageMargins b="1" l="0.75000000000000178" r="0.75000000000000178" t="1" header="0" footer="0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 sz="700"/>
              <a:t>Gràfic IA-1.12. Percentatge</a:t>
            </a:r>
            <a:r>
              <a:rPr lang="es-ES" sz="700" baseline="0"/>
              <a:t> de</a:t>
            </a:r>
            <a:r>
              <a:rPr lang="es-ES" sz="700"/>
              <a:t> variació anual 2001-2007 del VAB del sector agrari a preus constants per comunitats autònomes</a:t>
            </a:r>
          </a:p>
        </c:rich>
      </c:tx>
      <c:layout>
        <c:manualLayout>
          <c:xMode val="edge"/>
          <c:yMode val="edge"/>
          <c:x val="0.15789510521711134"/>
          <c:y val="3.20366132723112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36140474713797788"/>
          <c:y val="0.13501144164759768"/>
          <c:w val="0.5462006722843874"/>
          <c:h val="0.78260869565217583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'Q7-GA12-GA16'!$K$3</c:f>
              <c:strCache>
                <c:ptCount val="1"/>
                <c:pt idx="0">
                  <c:v>2001-2007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6"/>
            <c:invertIfNegative val="0"/>
            <c:bubble3D val="0"/>
            <c:spPr>
              <a:solidFill>
                <a:schemeClr val="bg1">
                  <a:lumMod val="85000"/>
                </a:schemeClr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0-9DE2-4BF5-B6DF-21DEAF8E77D8}"/>
              </c:ext>
            </c:extLst>
          </c:dPt>
          <c:dPt>
            <c:idx val="17"/>
            <c:invertIfNegative val="0"/>
            <c:bubble3D val="0"/>
            <c:spPr>
              <a:solidFill>
                <a:schemeClr val="accent6">
                  <a:lumMod val="40000"/>
                  <a:lumOff val="60000"/>
                </a:schemeClr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9DE2-4BF5-B6DF-21DEAF8E77D8}"/>
              </c:ext>
            </c:extLst>
          </c:dPt>
          <c:dLbls>
            <c:dLbl>
              <c:idx val="0"/>
              <c:layout>
                <c:manualLayout>
                  <c:x val="-1.4035087719298246E-2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9DE2-4BF5-B6DF-21DEAF8E77D8}"/>
                </c:ext>
              </c:extLst>
            </c:dLbl>
            <c:dLbl>
              <c:idx val="1"/>
              <c:layout>
                <c:manualLayout>
                  <c:x val="-1.871345029239771E-2"/>
                  <c:y val="2.4024456897121278E-7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DE2-4BF5-B6DF-21DEAF8E77D8}"/>
                </c:ext>
              </c:extLst>
            </c:dLbl>
            <c:dLbl>
              <c:idx val="2"/>
              <c:layout>
                <c:manualLayout>
                  <c:x val="-1.4035087719298246E-2"/>
                  <c:y val="2.7968148813957245E-17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9DE2-4BF5-B6DF-21DEAF8E77D8}"/>
                </c:ext>
              </c:extLst>
            </c:dLbl>
            <c:dLbl>
              <c:idx val="3"/>
              <c:layout>
                <c:manualLayout>
                  <c:x val="-1.871345029239771E-2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9DE2-4BF5-B6DF-21DEAF8E77D8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7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ca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'Q7-GA12-GA16'!$J$4:$J$21</c:f>
              <c:strCache>
                <c:ptCount val="18"/>
                <c:pt idx="0">
                  <c:v>Navarra</c:v>
                </c:pt>
                <c:pt idx="1">
                  <c:v>Andalusia</c:v>
                </c:pt>
                <c:pt idx="2">
                  <c:v>Illes Canàries</c:v>
                </c:pt>
                <c:pt idx="3">
                  <c:v>Aragó</c:v>
                </c:pt>
                <c:pt idx="4">
                  <c:v>Galícia</c:v>
                </c:pt>
                <c:pt idx="5">
                  <c:v>Com. Valenciana</c:v>
                </c:pt>
                <c:pt idx="6">
                  <c:v>Espanya</c:v>
                </c:pt>
                <c:pt idx="7">
                  <c:v>Catalunya</c:v>
                </c:pt>
                <c:pt idx="8">
                  <c:v>Castella-la Manxa</c:v>
                </c:pt>
                <c:pt idx="9">
                  <c:v>Castella i Lleó</c:v>
                </c:pt>
                <c:pt idx="10">
                  <c:v>La Rioja</c:v>
                </c:pt>
                <c:pt idx="11">
                  <c:v>Extremadura</c:v>
                </c:pt>
                <c:pt idx="12">
                  <c:v>Múrcia</c:v>
                </c:pt>
                <c:pt idx="13">
                  <c:v>Astúries</c:v>
                </c:pt>
                <c:pt idx="14">
                  <c:v>País Basc</c:v>
                </c:pt>
                <c:pt idx="15">
                  <c:v>Cantàbria</c:v>
                </c:pt>
                <c:pt idx="16">
                  <c:v>Madrid</c:v>
                </c:pt>
                <c:pt idx="17">
                  <c:v>Illes Balears</c:v>
                </c:pt>
              </c:strCache>
            </c:strRef>
          </c:cat>
          <c:val>
            <c:numRef>
              <c:f>'Q7-GA12-GA16'!$K$4:$K$21</c:f>
              <c:numCache>
                <c:formatCode>0.0</c:formatCode>
                <c:ptCount val="18"/>
                <c:pt idx="0">
                  <c:v>3.5</c:v>
                </c:pt>
                <c:pt idx="1">
                  <c:v>2.8</c:v>
                </c:pt>
                <c:pt idx="2">
                  <c:v>2.7</c:v>
                </c:pt>
                <c:pt idx="3">
                  <c:v>2.6</c:v>
                </c:pt>
                <c:pt idx="4">
                  <c:v>1.7</c:v>
                </c:pt>
                <c:pt idx="5">
                  <c:v>1.1000000000000001</c:v>
                </c:pt>
                <c:pt idx="6">
                  <c:v>0.5</c:v>
                </c:pt>
                <c:pt idx="7">
                  <c:v>-0.1</c:v>
                </c:pt>
                <c:pt idx="8">
                  <c:v>-0.2</c:v>
                </c:pt>
                <c:pt idx="9">
                  <c:v>-0.3</c:v>
                </c:pt>
                <c:pt idx="10">
                  <c:v>-0.9</c:v>
                </c:pt>
                <c:pt idx="11">
                  <c:v>-1.5</c:v>
                </c:pt>
                <c:pt idx="12">
                  <c:v>-2.4</c:v>
                </c:pt>
                <c:pt idx="13">
                  <c:v>-2.7</c:v>
                </c:pt>
                <c:pt idx="14">
                  <c:v>-5.9</c:v>
                </c:pt>
                <c:pt idx="15">
                  <c:v>-7.7</c:v>
                </c:pt>
                <c:pt idx="16">
                  <c:v>-9.5</c:v>
                </c:pt>
                <c:pt idx="17">
                  <c:v>-10.5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9DE2-4BF5-B6DF-21DEAF8E77D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0"/>
        <c:axId val="120470912"/>
        <c:axId val="120489088"/>
      </c:barChart>
      <c:catAx>
        <c:axId val="120470912"/>
        <c:scaling>
          <c:orientation val="maxMin"/>
        </c:scaling>
        <c:delete val="0"/>
        <c:axPos val="l"/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ca-ES"/>
          </a:p>
        </c:txPr>
        <c:crossAx val="12048908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20489088"/>
        <c:scaling>
          <c:orientation val="minMax"/>
          <c:max val="5"/>
          <c:min val="-15"/>
        </c:scaling>
        <c:delete val="0"/>
        <c:axPos val="b"/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ca-ES"/>
          </a:p>
        </c:txPr>
        <c:crossAx val="120470912"/>
        <c:crosses val="max"/>
        <c:crossBetween val="between"/>
        <c:majorUnit val="5"/>
      </c:valAx>
      <c:spPr>
        <a:noFill/>
        <a:ln w="3175">
          <a:solidFill>
            <a:srgbClr val="969696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7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ca-ES"/>
    </a:p>
  </c:txPr>
  <c:printSettings>
    <c:headerFooter alignWithMargins="0"/>
    <c:pageMargins b="1" l="0.75000000000000133" r="0.75000000000000133" t="1" header="0" footer="0"/>
    <c:pageSetup paperSize="9" orientation="landscape"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 sz="700"/>
              <a:t>Gràfic IA-1.13. Percentatge</a:t>
            </a:r>
            <a:r>
              <a:rPr lang="es-ES" sz="700" baseline="0"/>
              <a:t> de</a:t>
            </a:r>
            <a:r>
              <a:rPr lang="es-ES" sz="700"/>
              <a:t> variació anual 2008-2013 del VAB del sector agrari a preus constants per comunitats autònomes</a:t>
            </a:r>
          </a:p>
        </c:rich>
      </c:tx>
      <c:layout>
        <c:manualLayout>
          <c:xMode val="edge"/>
          <c:yMode val="edge"/>
          <c:x val="0.15789510521711134"/>
          <c:y val="3.196347031963470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36842231504356965"/>
          <c:y val="0.13470349668124126"/>
          <c:w val="0.56140543244734264"/>
          <c:h val="0.78310676884178843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'Q7-GA12-GA16'!$M$3</c:f>
              <c:strCache>
                <c:ptCount val="1"/>
                <c:pt idx="0">
                  <c:v>2008-2013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5"/>
            <c:invertIfNegative val="0"/>
            <c:bubble3D val="0"/>
            <c:spPr>
              <a:solidFill>
                <a:schemeClr val="bg1">
                  <a:lumMod val="85000"/>
                </a:schemeClr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0-C171-4FC1-85A4-35254F491667}"/>
              </c:ext>
            </c:extLst>
          </c:dPt>
          <c:dPt>
            <c:idx val="12"/>
            <c:invertIfNegative val="0"/>
            <c:bubble3D val="0"/>
            <c:spPr>
              <a:solidFill>
                <a:schemeClr val="accent6">
                  <a:lumMod val="40000"/>
                  <a:lumOff val="60000"/>
                </a:schemeClr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C171-4FC1-85A4-35254F491667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7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ca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'Q7-GA12-GA16'!$L$4:$L$21</c:f>
              <c:strCache>
                <c:ptCount val="18"/>
                <c:pt idx="0">
                  <c:v>Aragó</c:v>
                </c:pt>
                <c:pt idx="1">
                  <c:v>Múrcia</c:v>
                </c:pt>
                <c:pt idx="2">
                  <c:v>Castella-la Manxa</c:v>
                </c:pt>
                <c:pt idx="3">
                  <c:v>Andalusia</c:v>
                </c:pt>
                <c:pt idx="4">
                  <c:v>Navarra</c:v>
                </c:pt>
                <c:pt idx="5">
                  <c:v>Espanya</c:v>
                </c:pt>
                <c:pt idx="6">
                  <c:v>Catalunya</c:v>
                </c:pt>
                <c:pt idx="7">
                  <c:v>Extremadura</c:v>
                </c:pt>
                <c:pt idx="8">
                  <c:v>Castella i Lleó</c:v>
                </c:pt>
                <c:pt idx="9">
                  <c:v>Galícia</c:v>
                </c:pt>
                <c:pt idx="10">
                  <c:v>Com. Valenciana</c:v>
                </c:pt>
                <c:pt idx="11">
                  <c:v>Madrid</c:v>
                </c:pt>
                <c:pt idx="12">
                  <c:v>Illes Balears</c:v>
                </c:pt>
                <c:pt idx="13">
                  <c:v>La Rioja</c:v>
                </c:pt>
                <c:pt idx="14">
                  <c:v>País Basc</c:v>
                </c:pt>
                <c:pt idx="15">
                  <c:v>Illes Canàries</c:v>
                </c:pt>
                <c:pt idx="16">
                  <c:v>Astúries</c:v>
                </c:pt>
                <c:pt idx="17">
                  <c:v>Cantàbria</c:v>
                </c:pt>
              </c:strCache>
            </c:strRef>
          </c:cat>
          <c:val>
            <c:numRef>
              <c:f>'Q7-GA12-GA16'!$M$4:$M$21</c:f>
              <c:numCache>
                <c:formatCode>0.0</c:formatCode>
                <c:ptCount val="18"/>
                <c:pt idx="0">
                  <c:v>3</c:v>
                </c:pt>
                <c:pt idx="1">
                  <c:v>2.4</c:v>
                </c:pt>
                <c:pt idx="2">
                  <c:v>1.4</c:v>
                </c:pt>
                <c:pt idx="3">
                  <c:v>1.2</c:v>
                </c:pt>
                <c:pt idx="4">
                  <c:v>1.2</c:v>
                </c:pt>
                <c:pt idx="5">
                  <c:v>0.9</c:v>
                </c:pt>
                <c:pt idx="6">
                  <c:v>0.4</c:v>
                </c:pt>
                <c:pt idx="7">
                  <c:v>0.3</c:v>
                </c:pt>
                <c:pt idx="8">
                  <c:v>0</c:v>
                </c:pt>
                <c:pt idx="9">
                  <c:v>-0.1</c:v>
                </c:pt>
                <c:pt idx="10">
                  <c:v>-0.4</c:v>
                </c:pt>
                <c:pt idx="11">
                  <c:v>-0.6</c:v>
                </c:pt>
                <c:pt idx="12">
                  <c:v>-1.2</c:v>
                </c:pt>
                <c:pt idx="13">
                  <c:v>-1.9</c:v>
                </c:pt>
                <c:pt idx="14">
                  <c:v>-2.5</c:v>
                </c:pt>
                <c:pt idx="15">
                  <c:v>-2.6</c:v>
                </c:pt>
                <c:pt idx="16">
                  <c:v>-5.2</c:v>
                </c:pt>
                <c:pt idx="17">
                  <c:v>-6.6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171-4FC1-85A4-35254F49166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0"/>
        <c:axId val="120326784"/>
        <c:axId val="120332672"/>
      </c:barChart>
      <c:catAx>
        <c:axId val="120326784"/>
        <c:scaling>
          <c:orientation val="maxMin"/>
        </c:scaling>
        <c:delete val="0"/>
        <c:axPos val="l"/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ca-ES"/>
          </a:p>
        </c:txPr>
        <c:crossAx val="12033267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20332672"/>
        <c:scaling>
          <c:orientation val="minMax"/>
        </c:scaling>
        <c:delete val="0"/>
        <c:axPos val="b"/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ca-ES"/>
          </a:p>
        </c:txPr>
        <c:crossAx val="120326784"/>
        <c:crosses val="max"/>
        <c:crossBetween val="between"/>
      </c:valAx>
      <c:spPr>
        <a:noFill/>
        <a:ln w="3175">
          <a:solidFill>
            <a:srgbClr val="969696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7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ca-ES"/>
    </a:p>
  </c:txPr>
  <c:printSettings>
    <c:headerFooter alignWithMargins="0"/>
    <c:pageMargins b="1" l="0.75000000000000133" r="0.75000000000000133" t="1" header="0" footer="0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 sz="700"/>
              <a:t>Gràfic IA-1.14. Percentatge</a:t>
            </a:r>
            <a:r>
              <a:rPr lang="es-ES" sz="700" baseline="0"/>
              <a:t> de</a:t>
            </a:r>
            <a:r>
              <a:rPr lang="es-ES" sz="700"/>
              <a:t> variació anual 2014-2019 del VAB del</a:t>
            </a:r>
            <a:r>
              <a:rPr lang="es-ES" sz="700" baseline="0"/>
              <a:t> s</a:t>
            </a:r>
            <a:r>
              <a:rPr lang="es-ES" sz="700"/>
              <a:t>ector agrari a preus constants per comunitats autònomes</a:t>
            </a:r>
          </a:p>
        </c:rich>
      </c:tx>
      <c:layout>
        <c:manualLayout>
          <c:xMode val="edge"/>
          <c:yMode val="edge"/>
          <c:x val="0.15789510521711134"/>
          <c:y val="3.196333867877510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36140474713797788"/>
          <c:y val="0.13470349668124126"/>
          <c:w val="0.51228245710820008"/>
          <c:h val="0.78310676884178843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'Q7-GA12-GA16'!$O$3</c:f>
              <c:strCache>
                <c:ptCount val="1"/>
                <c:pt idx="0">
                  <c:v>2014-2019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2"/>
            <c:invertIfNegative val="0"/>
            <c:bubble3D val="0"/>
            <c:spPr>
              <a:solidFill>
                <a:schemeClr val="accent6">
                  <a:lumMod val="40000"/>
                  <a:lumOff val="60000"/>
                </a:schemeClr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0-A08F-4953-9A5E-335EFD571173}"/>
              </c:ext>
            </c:extLst>
          </c:dPt>
          <c:dPt>
            <c:idx val="8"/>
            <c:invertIfNegative val="0"/>
            <c:bubble3D val="0"/>
            <c:spPr>
              <a:solidFill>
                <a:schemeClr val="bg1">
                  <a:lumMod val="85000"/>
                </a:schemeClr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A08F-4953-9A5E-335EFD571173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7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ca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'Q7-GA12-GA16'!$N$4:$N$21</c:f>
              <c:strCache>
                <c:ptCount val="18"/>
                <c:pt idx="0">
                  <c:v>Extremadura</c:v>
                </c:pt>
                <c:pt idx="1">
                  <c:v>Múrcia</c:v>
                </c:pt>
                <c:pt idx="2">
                  <c:v>Illes Balears</c:v>
                </c:pt>
                <c:pt idx="3">
                  <c:v>Andalusia</c:v>
                </c:pt>
                <c:pt idx="4">
                  <c:v>Com. Valenciana</c:v>
                </c:pt>
                <c:pt idx="5">
                  <c:v>Navarra</c:v>
                </c:pt>
                <c:pt idx="6">
                  <c:v>Aragó</c:v>
                </c:pt>
                <c:pt idx="7">
                  <c:v>Astúries</c:v>
                </c:pt>
                <c:pt idx="8">
                  <c:v>Espanya</c:v>
                </c:pt>
                <c:pt idx="9">
                  <c:v>Illes Canàries</c:v>
                </c:pt>
                <c:pt idx="10">
                  <c:v>País Basc</c:v>
                </c:pt>
                <c:pt idx="11">
                  <c:v>Galícia</c:v>
                </c:pt>
                <c:pt idx="12">
                  <c:v>La Rioja</c:v>
                </c:pt>
                <c:pt idx="13">
                  <c:v>Catalunya</c:v>
                </c:pt>
                <c:pt idx="14">
                  <c:v>Cantàbria</c:v>
                </c:pt>
                <c:pt idx="15">
                  <c:v>Castella-la Manxa</c:v>
                </c:pt>
                <c:pt idx="16">
                  <c:v>Castella i Lleó</c:v>
                </c:pt>
                <c:pt idx="17">
                  <c:v>Madrid</c:v>
                </c:pt>
              </c:strCache>
            </c:strRef>
          </c:cat>
          <c:val>
            <c:numRef>
              <c:f>'Q7-GA12-GA16'!$O$4:$O$21</c:f>
              <c:numCache>
                <c:formatCode>0.0</c:formatCode>
                <c:ptCount val="18"/>
                <c:pt idx="0">
                  <c:v>4.8</c:v>
                </c:pt>
                <c:pt idx="1">
                  <c:v>3.9</c:v>
                </c:pt>
                <c:pt idx="2">
                  <c:v>3.5</c:v>
                </c:pt>
                <c:pt idx="3">
                  <c:v>2.9</c:v>
                </c:pt>
                <c:pt idx="4">
                  <c:v>2.6</c:v>
                </c:pt>
                <c:pt idx="5">
                  <c:v>1.8</c:v>
                </c:pt>
                <c:pt idx="6">
                  <c:v>1.7</c:v>
                </c:pt>
                <c:pt idx="7">
                  <c:v>1.6</c:v>
                </c:pt>
                <c:pt idx="8">
                  <c:v>1.5</c:v>
                </c:pt>
                <c:pt idx="9">
                  <c:v>1.1000000000000001</c:v>
                </c:pt>
                <c:pt idx="10">
                  <c:v>0.7</c:v>
                </c:pt>
                <c:pt idx="11">
                  <c:v>0.6</c:v>
                </c:pt>
                <c:pt idx="12">
                  <c:v>0.2</c:v>
                </c:pt>
                <c:pt idx="13">
                  <c:v>-0.1</c:v>
                </c:pt>
                <c:pt idx="14">
                  <c:v>-0.5</c:v>
                </c:pt>
                <c:pt idx="15">
                  <c:v>-0.5</c:v>
                </c:pt>
                <c:pt idx="16">
                  <c:v>-3.3</c:v>
                </c:pt>
                <c:pt idx="17">
                  <c:v>-3.8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08F-4953-9A5E-335EFD57117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0"/>
        <c:axId val="120375168"/>
        <c:axId val="120376704"/>
      </c:barChart>
      <c:catAx>
        <c:axId val="120375168"/>
        <c:scaling>
          <c:orientation val="maxMin"/>
        </c:scaling>
        <c:delete val="0"/>
        <c:axPos val="l"/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ca-ES"/>
          </a:p>
        </c:txPr>
        <c:crossAx val="12037670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20376704"/>
        <c:scaling>
          <c:orientation val="minMax"/>
          <c:max val="6"/>
          <c:min val="-4"/>
        </c:scaling>
        <c:delete val="0"/>
        <c:axPos val="b"/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ca-ES"/>
          </a:p>
        </c:txPr>
        <c:crossAx val="120375168"/>
        <c:crosses val="max"/>
        <c:crossBetween val="between"/>
        <c:majorUnit val="2"/>
      </c:valAx>
      <c:spPr>
        <a:noFill/>
        <a:ln w="3175">
          <a:solidFill>
            <a:srgbClr val="969696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7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ca-ES"/>
    </a:p>
  </c:txPr>
  <c:printSettings>
    <c:headerFooter alignWithMargins="0"/>
    <c:pageMargins b="1" l="0.75000000000000133" r="0.75000000000000133" t="1" header="0" footer="0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 sz="700"/>
              <a:t>Gràfic IA-1.15.</a:t>
            </a:r>
            <a:r>
              <a:rPr lang="es-ES" sz="700" baseline="0"/>
              <a:t> Percentatge de </a:t>
            </a:r>
            <a:r>
              <a:rPr lang="es-ES" sz="700"/>
              <a:t>variació anual 2019 del VAB del sector agrari a preus constants per comunitats autònomes</a:t>
            </a:r>
          </a:p>
        </c:rich>
      </c:tx>
      <c:layout>
        <c:manualLayout>
          <c:xMode val="edge"/>
          <c:yMode val="edge"/>
          <c:x val="0.12237798946460364"/>
          <c:y val="3.189066059225515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36014047499944657"/>
          <c:y val="0.13439650483665919"/>
          <c:w val="0.5174834009700765"/>
          <c:h val="0.78359996040357383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'Q7-GA12-GA16'!$Q$3</c:f>
              <c:strCache>
                <c:ptCount val="1"/>
                <c:pt idx="0">
                  <c:v>2019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6"/>
            <c:invertIfNegative val="0"/>
            <c:bubble3D val="0"/>
            <c:spPr>
              <a:solidFill>
                <a:schemeClr val="accent6">
                  <a:lumMod val="40000"/>
                  <a:lumOff val="60000"/>
                </a:schemeClr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0-5E1A-4A51-9D86-9AD59AAB0647}"/>
              </c:ext>
            </c:extLst>
          </c:dPt>
          <c:dPt>
            <c:idx val="11"/>
            <c:invertIfNegative val="0"/>
            <c:bubble3D val="0"/>
            <c:spPr>
              <a:solidFill>
                <a:schemeClr val="bg1">
                  <a:lumMod val="85000"/>
                </a:schemeClr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5E1A-4A51-9D86-9AD59AAB0647}"/>
              </c:ext>
            </c:extLst>
          </c:dPt>
          <c:dLbls>
            <c:dLbl>
              <c:idx val="1"/>
              <c:layout>
                <c:manualLayout>
                  <c:x val="-1.3986013986013989E-2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5E1A-4A51-9D86-9AD59AAB0647}"/>
                </c:ext>
              </c:extLst>
            </c:dLbl>
            <c:dLbl>
              <c:idx val="17"/>
              <c:layout>
                <c:manualLayout>
                  <c:x val="-1.3986013986014029E-2"/>
                  <c:y val="1.1136292511798871E-16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E1A-4A51-9D86-9AD59AAB0647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7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ca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'Q7-GA12-GA16'!$P$4:$P$21</c:f>
              <c:strCache>
                <c:ptCount val="18"/>
                <c:pt idx="0">
                  <c:v>Astúries</c:v>
                </c:pt>
                <c:pt idx="1">
                  <c:v>Múrcia</c:v>
                </c:pt>
                <c:pt idx="2">
                  <c:v>Illes Canàries</c:v>
                </c:pt>
                <c:pt idx="3">
                  <c:v>Com. Valenciana</c:v>
                </c:pt>
                <c:pt idx="4">
                  <c:v>Navarra</c:v>
                </c:pt>
                <c:pt idx="5">
                  <c:v>Galícia</c:v>
                </c:pt>
                <c:pt idx="6">
                  <c:v>Illes Balears</c:v>
                </c:pt>
                <c:pt idx="7">
                  <c:v>Extremadura</c:v>
                </c:pt>
                <c:pt idx="8">
                  <c:v>País Basc</c:v>
                </c:pt>
                <c:pt idx="9">
                  <c:v>Catalunya</c:v>
                </c:pt>
                <c:pt idx="10">
                  <c:v>Aragó</c:v>
                </c:pt>
                <c:pt idx="11">
                  <c:v>Espanya</c:v>
                </c:pt>
                <c:pt idx="12">
                  <c:v>Andalusia</c:v>
                </c:pt>
                <c:pt idx="13">
                  <c:v>Cantàbria</c:v>
                </c:pt>
                <c:pt idx="14">
                  <c:v>La Rioja</c:v>
                </c:pt>
                <c:pt idx="15">
                  <c:v>Castella-la Manxa</c:v>
                </c:pt>
                <c:pt idx="16">
                  <c:v>Castella i Lleó</c:v>
                </c:pt>
                <c:pt idx="17">
                  <c:v>Madrid</c:v>
                </c:pt>
              </c:strCache>
            </c:strRef>
          </c:cat>
          <c:val>
            <c:numRef>
              <c:f>'Q7-GA12-GA16'!$Q$4:$Q$21</c:f>
              <c:numCache>
                <c:formatCode>0.0</c:formatCode>
                <c:ptCount val="18"/>
                <c:pt idx="0">
                  <c:v>13.8</c:v>
                </c:pt>
                <c:pt idx="1">
                  <c:v>10.7</c:v>
                </c:pt>
                <c:pt idx="2">
                  <c:v>10</c:v>
                </c:pt>
                <c:pt idx="3">
                  <c:v>10</c:v>
                </c:pt>
                <c:pt idx="4">
                  <c:v>5.6</c:v>
                </c:pt>
                <c:pt idx="5">
                  <c:v>4.9000000000000004</c:v>
                </c:pt>
                <c:pt idx="6">
                  <c:v>4.3</c:v>
                </c:pt>
                <c:pt idx="7">
                  <c:v>4.0999999999999996</c:v>
                </c:pt>
                <c:pt idx="8">
                  <c:v>2.2000000000000002</c:v>
                </c:pt>
                <c:pt idx="9">
                  <c:v>1.1000000000000001</c:v>
                </c:pt>
                <c:pt idx="10">
                  <c:v>-0.1</c:v>
                </c:pt>
                <c:pt idx="11">
                  <c:v>-2.5</c:v>
                </c:pt>
                <c:pt idx="12">
                  <c:v>-3.7</c:v>
                </c:pt>
                <c:pt idx="13">
                  <c:v>-5</c:v>
                </c:pt>
                <c:pt idx="14">
                  <c:v>-8.3000000000000007</c:v>
                </c:pt>
                <c:pt idx="15">
                  <c:v>-14.4</c:v>
                </c:pt>
                <c:pt idx="16">
                  <c:v>-20.7</c:v>
                </c:pt>
                <c:pt idx="17">
                  <c:v>-21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E1A-4A51-9D86-9AD59AAB064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0"/>
        <c:axId val="120637312"/>
        <c:axId val="120638848"/>
      </c:barChart>
      <c:catAx>
        <c:axId val="120637312"/>
        <c:scaling>
          <c:orientation val="maxMin"/>
        </c:scaling>
        <c:delete val="0"/>
        <c:axPos val="l"/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ca-ES"/>
          </a:p>
        </c:txPr>
        <c:crossAx val="12063884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20638848"/>
        <c:scaling>
          <c:orientation val="minMax"/>
          <c:max val="20"/>
          <c:min val="-30"/>
        </c:scaling>
        <c:delete val="0"/>
        <c:axPos val="b"/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ca-ES"/>
          </a:p>
        </c:txPr>
        <c:crossAx val="120637312"/>
        <c:crosses val="max"/>
        <c:crossBetween val="between"/>
        <c:majorUnit val="10"/>
      </c:valAx>
      <c:spPr>
        <a:noFill/>
        <a:ln w="3175">
          <a:solidFill>
            <a:srgbClr val="969696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7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ca-ES"/>
    </a:p>
  </c:txPr>
  <c:printSettings>
    <c:headerFooter alignWithMargins="0"/>
    <c:pageMargins b="1" l="0.75000000000000133" r="0.75000000000000133" t="1" header="0" footer="0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 sz="700"/>
              <a:t>Gràfic IA-1.16. Percentatge</a:t>
            </a:r>
            <a:r>
              <a:rPr lang="es-ES" sz="700" baseline="0"/>
              <a:t> de</a:t>
            </a:r>
            <a:r>
              <a:rPr lang="es-ES" sz="700"/>
              <a:t> variació anual 2020 del VAB del sector agrari a preus constants per comunitats autònomes</a:t>
            </a:r>
          </a:p>
        </c:rich>
      </c:tx>
      <c:layout>
        <c:manualLayout>
          <c:xMode val="edge"/>
          <c:yMode val="edge"/>
          <c:x val="0.12237798946460364"/>
          <c:y val="3.189066059225515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36014047499944679"/>
          <c:y val="0.13439650483665919"/>
          <c:w val="0.5174834009700765"/>
          <c:h val="0.78359996040357405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'Q7-GA12-GA16'!$S$3</c:f>
              <c:strCache>
                <c:ptCount val="1"/>
                <c:pt idx="0">
                  <c:v>2020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7"/>
            <c:invertIfNegative val="0"/>
            <c:bubble3D val="0"/>
            <c:spPr>
              <a:solidFill>
                <a:schemeClr val="bg1">
                  <a:lumMod val="85000"/>
                </a:schemeClr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0-E469-42CB-9478-13888D61E3B0}"/>
              </c:ext>
            </c:extLst>
          </c:dPt>
          <c:dPt>
            <c:idx val="17"/>
            <c:invertIfNegative val="0"/>
            <c:bubble3D val="0"/>
            <c:spPr>
              <a:solidFill>
                <a:schemeClr val="accent6">
                  <a:lumMod val="40000"/>
                  <a:lumOff val="60000"/>
                </a:schemeClr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E469-42CB-9478-13888D61E3B0}"/>
              </c:ext>
            </c:extLst>
          </c:dPt>
          <c:dLbls>
            <c:dLbl>
              <c:idx val="1"/>
              <c:layout>
                <c:manualLayout>
                  <c:x val="-1.3986013986013989E-2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E469-42CB-9478-13888D61E3B0}"/>
                </c:ext>
              </c:extLst>
            </c:dLbl>
            <c:dLbl>
              <c:idx val="17"/>
              <c:layout>
                <c:manualLayout>
                  <c:x val="-1.3986013986014029E-2"/>
                  <c:y val="1.1136292511798883E-16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469-42CB-9478-13888D61E3B0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7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ca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'Q7-GA12-GA16'!$R$4:$R$21</c:f>
              <c:strCache>
                <c:ptCount val="18"/>
                <c:pt idx="0">
                  <c:v>Madrid</c:v>
                </c:pt>
                <c:pt idx="1">
                  <c:v>Castella-la Manxa</c:v>
                </c:pt>
                <c:pt idx="2">
                  <c:v>Castella i Lleó</c:v>
                </c:pt>
                <c:pt idx="3">
                  <c:v>Aragó</c:v>
                </c:pt>
                <c:pt idx="4">
                  <c:v>Andalusia</c:v>
                </c:pt>
                <c:pt idx="5">
                  <c:v>La Rioja</c:v>
                </c:pt>
                <c:pt idx="6">
                  <c:v>Navarra</c:v>
                </c:pt>
                <c:pt idx="7">
                  <c:v>Espanya</c:v>
                </c:pt>
                <c:pt idx="8">
                  <c:v>Múrcia</c:v>
                </c:pt>
                <c:pt idx="9">
                  <c:v>Extremadura</c:v>
                </c:pt>
                <c:pt idx="10">
                  <c:v>Astúries</c:v>
                </c:pt>
                <c:pt idx="11">
                  <c:v>Illes Canàries</c:v>
                </c:pt>
                <c:pt idx="12">
                  <c:v>País Basc</c:v>
                </c:pt>
                <c:pt idx="13">
                  <c:v>Catalunya</c:v>
                </c:pt>
                <c:pt idx="14">
                  <c:v>Com. Valenciana</c:v>
                </c:pt>
                <c:pt idx="15">
                  <c:v>Cantàbria</c:v>
                </c:pt>
                <c:pt idx="16">
                  <c:v>Galícia</c:v>
                </c:pt>
                <c:pt idx="17">
                  <c:v>Illes Balears</c:v>
                </c:pt>
              </c:strCache>
            </c:strRef>
          </c:cat>
          <c:val>
            <c:numRef>
              <c:f>'Q7-GA12-GA16'!$S$4:$S$21</c:f>
              <c:numCache>
                <c:formatCode>0.0</c:formatCode>
                <c:ptCount val="18"/>
                <c:pt idx="0">
                  <c:v>13.3</c:v>
                </c:pt>
                <c:pt idx="1">
                  <c:v>8.4</c:v>
                </c:pt>
                <c:pt idx="2">
                  <c:v>7</c:v>
                </c:pt>
                <c:pt idx="3">
                  <c:v>5.6</c:v>
                </c:pt>
                <c:pt idx="4">
                  <c:v>5.4</c:v>
                </c:pt>
                <c:pt idx="5">
                  <c:v>5.0999999999999996</c:v>
                </c:pt>
                <c:pt idx="6">
                  <c:v>4.5999999999999996</c:v>
                </c:pt>
                <c:pt idx="7">
                  <c:v>4.3</c:v>
                </c:pt>
                <c:pt idx="8">
                  <c:v>3.9</c:v>
                </c:pt>
                <c:pt idx="9">
                  <c:v>3.8</c:v>
                </c:pt>
                <c:pt idx="10">
                  <c:v>2.7</c:v>
                </c:pt>
                <c:pt idx="11">
                  <c:v>2.7</c:v>
                </c:pt>
                <c:pt idx="12">
                  <c:v>1.6</c:v>
                </c:pt>
                <c:pt idx="13">
                  <c:v>1</c:v>
                </c:pt>
                <c:pt idx="14">
                  <c:v>1</c:v>
                </c:pt>
                <c:pt idx="15">
                  <c:v>-0.3</c:v>
                </c:pt>
                <c:pt idx="16">
                  <c:v>-0.3</c:v>
                </c:pt>
                <c:pt idx="17">
                  <c:v>-0.9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469-42CB-9478-13888D61E3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0"/>
        <c:axId val="120674176"/>
        <c:axId val="120675712"/>
      </c:barChart>
      <c:catAx>
        <c:axId val="120674176"/>
        <c:scaling>
          <c:orientation val="maxMin"/>
        </c:scaling>
        <c:delete val="0"/>
        <c:axPos val="l"/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ca-ES"/>
          </a:p>
        </c:txPr>
        <c:crossAx val="12067571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20675712"/>
        <c:scaling>
          <c:orientation val="minMax"/>
          <c:max val="20"/>
          <c:min val="-10"/>
        </c:scaling>
        <c:delete val="0"/>
        <c:axPos val="b"/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ca-ES"/>
          </a:p>
        </c:txPr>
        <c:crossAx val="120674176"/>
        <c:crosses val="max"/>
        <c:crossBetween val="between"/>
        <c:majorUnit val="5"/>
      </c:valAx>
      <c:spPr>
        <a:noFill/>
        <a:ln w="3175">
          <a:solidFill>
            <a:srgbClr val="969696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7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ca-ES"/>
    </a:p>
  </c:txPr>
  <c:printSettings>
    <c:headerFooter alignWithMargins="0"/>
    <c:pageMargins b="1" l="0.75000000000000155" r="0.75000000000000155" t="1" header="0" footer="0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 sz="700"/>
              <a:t>Gràfic IA-1.17. Percentatge</a:t>
            </a:r>
            <a:r>
              <a:rPr lang="es-ES" sz="700" baseline="0"/>
              <a:t> de</a:t>
            </a:r>
            <a:r>
              <a:rPr lang="es-ES" sz="700"/>
              <a:t> variació anual 2001-2007 del VAB del sector de</a:t>
            </a:r>
            <a:r>
              <a:rPr lang="es-ES" sz="700" baseline="0"/>
              <a:t> la </a:t>
            </a:r>
            <a:r>
              <a:rPr lang="es-ES" sz="700"/>
              <a:t>indústria a preus constants per comunitats autònomes</a:t>
            </a:r>
          </a:p>
        </c:rich>
      </c:tx>
      <c:layout>
        <c:manualLayout>
          <c:xMode val="edge"/>
          <c:yMode val="edge"/>
          <c:x val="0.16140424552194182"/>
          <c:y val="3.20366132723112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36140474713797788"/>
          <c:y val="0.13501144164759768"/>
          <c:w val="0.54737029663616021"/>
          <c:h val="0.78260869565217583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'Q8-GA17-GA21'!$K$3</c:f>
              <c:strCache>
                <c:ptCount val="1"/>
                <c:pt idx="0">
                  <c:v>2001-2007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8"/>
            <c:invertIfNegative val="0"/>
            <c:bubble3D val="0"/>
            <c:spPr>
              <a:solidFill>
                <a:schemeClr val="accent6">
                  <a:lumMod val="40000"/>
                  <a:lumOff val="60000"/>
                </a:schemeClr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0-4F81-4074-8971-9859AFF17830}"/>
              </c:ext>
            </c:extLst>
          </c:dPt>
          <c:dPt>
            <c:idx val="13"/>
            <c:invertIfNegative val="0"/>
            <c:bubble3D val="0"/>
            <c:spPr>
              <a:solidFill>
                <a:schemeClr val="bg1">
                  <a:lumMod val="85000"/>
                </a:schemeClr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4F81-4074-8971-9859AFF17830}"/>
              </c:ext>
            </c:extLst>
          </c:dPt>
          <c:dLbls>
            <c:dLbl>
              <c:idx val="0"/>
              <c:layout>
                <c:manualLayout>
                  <c:x val="-1.4035087719298246E-2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4F81-4074-8971-9859AFF17830}"/>
                </c:ext>
              </c:extLst>
            </c:dLbl>
            <c:dLbl>
              <c:idx val="17"/>
              <c:layout>
                <c:manualLayout>
                  <c:x val="-1.4035087719298246E-2"/>
                  <c:y val="-1.11872595255829E-16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4F81-4074-8971-9859AFF17830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7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ca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'Q8-GA17-GA21'!$J$4:$J$21</c:f>
              <c:strCache>
                <c:ptCount val="18"/>
                <c:pt idx="0">
                  <c:v>Extremadura</c:v>
                </c:pt>
                <c:pt idx="1">
                  <c:v>Illes Canàries</c:v>
                </c:pt>
                <c:pt idx="2">
                  <c:v>Castella-la Manxa</c:v>
                </c:pt>
                <c:pt idx="3">
                  <c:v>Galícia</c:v>
                </c:pt>
                <c:pt idx="4">
                  <c:v>Navarra</c:v>
                </c:pt>
                <c:pt idx="5">
                  <c:v>La Rioja</c:v>
                </c:pt>
                <c:pt idx="6">
                  <c:v>Múrcia</c:v>
                </c:pt>
                <c:pt idx="7">
                  <c:v>Andalusia</c:v>
                </c:pt>
                <c:pt idx="8">
                  <c:v>Illes Balears</c:v>
                </c:pt>
                <c:pt idx="9">
                  <c:v>Aragó</c:v>
                </c:pt>
                <c:pt idx="10">
                  <c:v>Castella i Lleó</c:v>
                </c:pt>
                <c:pt idx="11">
                  <c:v>Astúries</c:v>
                </c:pt>
                <c:pt idx="12">
                  <c:v>Cantàbria</c:v>
                </c:pt>
                <c:pt idx="13">
                  <c:v>Espanya</c:v>
                </c:pt>
                <c:pt idx="14">
                  <c:v>País Basc</c:v>
                </c:pt>
                <c:pt idx="15">
                  <c:v>Catalunya</c:v>
                </c:pt>
                <c:pt idx="16">
                  <c:v>Com. Valenciana</c:v>
                </c:pt>
                <c:pt idx="17">
                  <c:v>Madrid</c:v>
                </c:pt>
              </c:strCache>
            </c:strRef>
          </c:cat>
          <c:val>
            <c:numRef>
              <c:f>'Q8-GA17-GA21'!$K$4:$K$21</c:f>
              <c:numCache>
                <c:formatCode>0.0</c:formatCode>
                <c:ptCount val="18"/>
                <c:pt idx="0">
                  <c:v>5.0999999999999996</c:v>
                </c:pt>
                <c:pt idx="1">
                  <c:v>4.8</c:v>
                </c:pt>
                <c:pt idx="2">
                  <c:v>4.0999999999999996</c:v>
                </c:pt>
                <c:pt idx="3">
                  <c:v>3.6</c:v>
                </c:pt>
                <c:pt idx="4">
                  <c:v>3.4</c:v>
                </c:pt>
                <c:pt idx="5">
                  <c:v>3.2</c:v>
                </c:pt>
                <c:pt idx="6">
                  <c:v>3</c:v>
                </c:pt>
                <c:pt idx="7">
                  <c:v>2.9</c:v>
                </c:pt>
                <c:pt idx="8">
                  <c:v>2.9</c:v>
                </c:pt>
                <c:pt idx="9">
                  <c:v>2.8</c:v>
                </c:pt>
                <c:pt idx="10">
                  <c:v>2.4</c:v>
                </c:pt>
                <c:pt idx="11">
                  <c:v>2.2999999999999998</c:v>
                </c:pt>
                <c:pt idx="12">
                  <c:v>2.1</c:v>
                </c:pt>
                <c:pt idx="13">
                  <c:v>1.9</c:v>
                </c:pt>
                <c:pt idx="14">
                  <c:v>1.4</c:v>
                </c:pt>
                <c:pt idx="15">
                  <c:v>1.2</c:v>
                </c:pt>
                <c:pt idx="16">
                  <c:v>1.1000000000000001</c:v>
                </c:pt>
                <c:pt idx="17">
                  <c:v>-0.1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F81-4074-8971-9859AFF1783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0"/>
        <c:axId val="120760576"/>
        <c:axId val="120762368"/>
      </c:barChart>
      <c:catAx>
        <c:axId val="120760576"/>
        <c:scaling>
          <c:orientation val="maxMin"/>
        </c:scaling>
        <c:delete val="0"/>
        <c:axPos val="l"/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ca-ES"/>
          </a:p>
        </c:txPr>
        <c:crossAx val="12076236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20762368"/>
        <c:scaling>
          <c:orientation val="minMax"/>
          <c:min val="-2"/>
        </c:scaling>
        <c:delete val="0"/>
        <c:axPos val="b"/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ca-ES"/>
          </a:p>
        </c:txPr>
        <c:crossAx val="120760576"/>
        <c:crosses val="max"/>
        <c:crossBetween val="between"/>
        <c:majorUnit val="2"/>
      </c:valAx>
      <c:spPr>
        <a:noFill/>
        <a:ln w="3175">
          <a:solidFill>
            <a:srgbClr val="969696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7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ca-ES"/>
    </a:p>
  </c:txPr>
  <c:printSettings>
    <c:headerFooter alignWithMargins="0"/>
    <c:pageMargins b="1" l="0.75000000000000133" r="0.75000000000000133" t="1" header="0" footer="0"/>
    <c:pageSetup paperSize="9" orientation="landscape"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 sz="700"/>
              <a:t>Gràfic IA-1.18. Percentatge</a:t>
            </a:r>
            <a:r>
              <a:rPr lang="es-ES" sz="700" baseline="0"/>
              <a:t> de </a:t>
            </a:r>
            <a:r>
              <a:rPr lang="es-ES" sz="700"/>
              <a:t>variació anual 2008-2013 del VAB del sector de la indústria a preus constants per comunitats autònomes</a:t>
            </a:r>
          </a:p>
        </c:rich>
      </c:tx>
      <c:layout>
        <c:manualLayout>
          <c:xMode val="edge"/>
          <c:yMode val="edge"/>
          <c:x val="0.16140424552194182"/>
          <c:y val="3.196347031963470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8.0702030914305486E-2"/>
          <c:y val="0.13470349668124126"/>
          <c:w val="0.56140543244734264"/>
          <c:h val="0.78310676884178843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'Q8-GA17-GA21'!$M$3</c:f>
              <c:strCache>
                <c:ptCount val="1"/>
                <c:pt idx="0">
                  <c:v>2008-2013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10"/>
            <c:invertIfNegative val="0"/>
            <c:bubble3D val="0"/>
            <c:spPr>
              <a:solidFill>
                <a:schemeClr val="bg1">
                  <a:lumMod val="85000"/>
                </a:schemeClr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0-837F-4CBD-8A9B-A3BC8553DA93}"/>
              </c:ext>
            </c:extLst>
          </c:dPt>
          <c:dPt>
            <c:idx val="16"/>
            <c:invertIfNegative val="0"/>
            <c:bubble3D val="0"/>
            <c:spPr>
              <a:solidFill>
                <a:schemeClr val="accent6">
                  <a:lumMod val="40000"/>
                  <a:lumOff val="60000"/>
                </a:schemeClr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837F-4CBD-8A9B-A3BC8553DA93}"/>
              </c:ext>
            </c:extLst>
          </c:dPt>
          <c:dLbls>
            <c:dLbl>
              <c:idx val="16"/>
              <c:layout>
                <c:manualLayout>
                  <c:x val="-2.3391812865497082E-2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37F-4CBD-8A9B-A3BC8553DA93}"/>
                </c:ext>
              </c:extLst>
            </c:dLbl>
            <c:dLbl>
              <c:idx val="17"/>
              <c:layout>
                <c:manualLayout>
                  <c:x val="-1.871345029239771E-2"/>
                  <c:y val="-1.1161717837168338E-16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837F-4CBD-8A9B-A3BC8553DA93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7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ca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'Q8-GA17-GA21'!$L$4:$L$21</c:f>
              <c:strCache>
                <c:ptCount val="18"/>
                <c:pt idx="0">
                  <c:v>Extremadura</c:v>
                </c:pt>
                <c:pt idx="1">
                  <c:v>Navarra</c:v>
                </c:pt>
                <c:pt idx="2">
                  <c:v>Múrcia</c:v>
                </c:pt>
                <c:pt idx="3">
                  <c:v>Madrid</c:v>
                </c:pt>
                <c:pt idx="4">
                  <c:v>La Rioja</c:v>
                </c:pt>
                <c:pt idx="5">
                  <c:v>Castella-la Manxa</c:v>
                </c:pt>
                <c:pt idx="6">
                  <c:v>Com. Valenciana</c:v>
                </c:pt>
                <c:pt idx="7">
                  <c:v>País Basc</c:v>
                </c:pt>
                <c:pt idx="8">
                  <c:v>Castella i Lleó</c:v>
                </c:pt>
                <c:pt idx="9">
                  <c:v>Galícia</c:v>
                </c:pt>
                <c:pt idx="10">
                  <c:v>Espanya</c:v>
                </c:pt>
                <c:pt idx="11">
                  <c:v>Aragó</c:v>
                </c:pt>
                <c:pt idx="12">
                  <c:v>Catalunya</c:v>
                </c:pt>
                <c:pt idx="13">
                  <c:v>Cantàbria</c:v>
                </c:pt>
                <c:pt idx="14">
                  <c:v>Andalusia</c:v>
                </c:pt>
                <c:pt idx="15">
                  <c:v>Astúries</c:v>
                </c:pt>
                <c:pt idx="16">
                  <c:v>Illes Balears</c:v>
                </c:pt>
                <c:pt idx="17">
                  <c:v>Illes Canàries</c:v>
                </c:pt>
              </c:strCache>
            </c:strRef>
          </c:cat>
          <c:val>
            <c:numRef>
              <c:f>'Q8-GA17-GA21'!$M$4:$M$21</c:f>
              <c:numCache>
                <c:formatCode>0.0</c:formatCode>
                <c:ptCount val="18"/>
                <c:pt idx="0">
                  <c:v>-1</c:v>
                </c:pt>
                <c:pt idx="1">
                  <c:v>-1.2</c:v>
                </c:pt>
                <c:pt idx="2">
                  <c:v>-1.9</c:v>
                </c:pt>
                <c:pt idx="3">
                  <c:v>-2.1</c:v>
                </c:pt>
                <c:pt idx="4">
                  <c:v>-2.2000000000000002</c:v>
                </c:pt>
                <c:pt idx="5">
                  <c:v>-2.5</c:v>
                </c:pt>
                <c:pt idx="6">
                  <c:v>-2.9</c:v>
                </c:pt>
                <c:pt idx="7">
                  <c:v>-2.9</c:v>
                </c:pt>
                <c:pt idx="8">
                  <c:v>-3</c:v>
                </c:pt>
                <c:pt idx="9">
                  <c:v>-3.1</c:v>
                </c:pt>
                <c:pt idx="10">
                  <c:v>-3.1</c:v>
                </c:pt>
                <c:pt idx="11">
                  <c:v>-3.2</c:v>
                </c:pt>
                <c:pt idx="12">
                  <c:v>-3.4</c:v>
                </c:pt>
                <c:pt idx="13">
                  <c:v>-3.7</c:v>
                </c:pt>
                <c:pt idx="14">
                  <c:v>-4.3</c:v>
                </c:pt>
                <c:pt idx="15">
                  <c:v>-4.4000000000000004</c:v>
                </c:pt>
                <c:pt idx="16">
                  <c:v>-5.4</c:v>
                </c:pt>
                <c:pt idx="17">
                  <c:v>-5.4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37F-4CBD-8A9B-A3BC8553DA9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0"/>
        <c:axId val="121129216"/>
        <c:axId val="121131008"/>
      </c:barChart>
      <c:catAx>
        <c:axId val="121129216"/>
        <c:scaling>
          <c:orientation val="maxMin"/>
        </c:scaling>
        <c:delete val="0"/>
        <c:axPos val="l"/>
        <c:numFmt formatCode="General" sourceLinked="1"/>
        <c:majorTickMark val="out"/>
        <c:minorTickMark val="none"/>
        <c:tickLblPos val="high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ca-ES"/>
          </a:p>
        </c:txPr>
        <c:crossAx val="12113100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21131008"/>
        <c:scaling>
          <c:orientation val="minMax"/>
        </c:scaling>
        <c:delete val="0"/>
        <c:axPos val="b"/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ca-ES"/>
          </a:p>
        </c:txPr>
        <c:crossAx val="121129216"/>
        <c:crosses val="max"/>
        <c:crossBetween val="between"/>
      </c:valAx>
      <c:spPr>
        <a:noFill/>
        <a:ln w="3175">
          <a:solidFill>
            <a:srgbClr val="969696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7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ca-ES"/>
    </a:p>
  </c:txPr>
  <c:printSettings>
    <c:headerFooter alignWithMargins="0"/>
    <c:pageMargins b="1" l="0.75000000000000133" r="0.75000000000000133" t="1" header="0" footer="0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 sz="700"/>
              <a:t>Gràfic IA-1.19.</a:t>
            </a:r>
            <a:r>
              <a:rPr lang="es-ES" sz="700" baseline="0"/>
              <a:t> Percentatge de </a:t>
            </a:r>
            <a:r>
              <a:rPr lang="es-ES" sz="700"/>
              <a:t>variació anual 2014-2019 del VAB del</a:t>
            </a:r>
            <a:r>
              <a:rPr lang="es-ES" sz="700" baseline="0"/>
              <a:t> </a:t>
            </a:r>
            <a:r>
              <a:rPr lang="es-ES" sz="700"/>
              <a:t>sector de la indústria a preus constants per comunitats autònomes</a:t>
            </a:r>
          </a:p>
        </c:rich>
      </c:tx>
      <c:layout>
        <c:manualLayout>
          <c:xMode val="edge"/>
          <c:yMode val="edge"/>
          <c:x val="0.16491301745176626"/>
          <c:y val="3.196333867877510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36140474713797788"/>
          <c:y val="0.13470349668124126"/>
          <c:w val="0.51579124106099594"/>
          <c:h val="0.78310676884178843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'Q8-GA17-GA21'!$O$3</c:f>
              <c:strCache>
                <c:ptCount val="1"/>
                <c:pt idx="0">
                  <c:v>2014-2019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7"/>
            <c:invertIfNegative val="0"/>
            <c:bubble3D val="0"/>
            <c:spPr>
              <a:solidFill>
                <a:schemeClr val="bg1">
                  <a:lumMod val="85000"/>
                </a:schemeClr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0-8155-44F7-AFA7-501818095F3D}"/>
              </c:ext>
            </c:extLst>
          </c:dPt>
          <c:dPt>
            <c:idx val="11"/>
            <c:invertIfNegative val="0"/>
            <c:bubble3D val="0"/>
            <c:spPr>
              <a:solidFill>
                <a:schemeClr val="accent6">
                  <a:lumMod val="40000"/>
                  <a:lumOff val="60000"/>
                </a:schemeClr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8155-44F7-AFA7-501818095F3D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7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ca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'Q8-GA17-GA21'!$N$4:$N$21</c:f>
              <c:strCache>
                <c:ptCount val="18"/>
                <c:pt idx="0">
                  <c:v>Múrcia</c:v>
                </c:pt>
                <c:pt idx="1">
                  <c:v>Com. Valenciana</c:v>
                </c:pt>
                <c:pt idx="2">
                  <c:v>Andalusia</c:v>
                </c:pt>
                <c:pt idx="3">
                  <c:v>Madrid</c:v>
                </c:pt>
                <c:pt idx="4">
                  <c:v>Cantàbria</c:v>
                </c:pt>
                <c:pt idx="5">
                  <c:v>Catalunya</c:v>
                </c:pt>
                <c:pt idx="6">
                  <c:v>Navarra</c:v>
                </c:pt>
                <c:pt idx="7">
                  <c:v>Espanya</c:v>
                </c:pt>
                <c:pt idx="8">
                  <c:v>Castella-la Manxa</c:v>
                </c:pt>
                <c:pt idx="9">
                  <c:v>Aragó</c:v>
                </c:pt>
                <c:pt idx="10">
                  <c:v>País Basc</c:v>
                </c:pt>
                <c:pt idx="11">
                  <c:v>Illes Balears</c:v>
                </c:pt>
                <c:pt idx="12">
                  <c:v>Castella i Lleó</c:v>
                </c:pt>
                <c:pt idx="13">
                  <c:v>Galícia</c:v>
                </c:pt>
                <c:pt idx="14">
                  <c:v>Extremadura</c:v>
                </c:pt>
                <c:pt idx="15">
                  <c:v>Astúries</c:v>
                </c:pt>
                <c:pt idx="16">
                  <c:v>Illes Canàries</c:v>
                </c:pt>
                <c:pt idx="17">
                  <c:v>La Rioja</c:v>
                </c:pt>
              </c:strCache>
            </c:strRef>
          </c:cat>
          <c:val>
            <c:numRef>
              <c:f>'Q8-GA17-GA21'!$O$4:$O$21</c:f>
              <c:numCache>
                <c:formatCode>0.0</c:formatCode>
                <c:ptCount val="18"/>
                <c:pt idx="0">
                  <c:v>4.4000000000000004</c:v>
                </c:pt>
                <c:pt idx="1">
                  <c:v>3</c:v>
                </c:pt>
                <c:pt idx="2">
                  <c:v>2.8</c:v>
                </c:pt>
                <c:pt idx="3">
                  <c:v>2.5</c:v>
                </c:pt>
                <c:pt idx="4">
                  <c:v>2.4</c:v>
                </c:pt>
                <c:pt idx="5">
                  <c:v>2.2999999999999998</c:v>
                </c:pt>
                <c:pt idx="6">
                  <c:v>2.2999999999999998</c:v>
                </c:pt>
                <c:pt idx="7">
                  <c:v>2.2999999999999998</c:v>
                </c:pt>
                <c:pt idx="8">
                  <c:v>2.2000000000000002</c:v>
                </c:pt>
                <c:pt idx="9">
                  <c:v>2</c:v>
                </c:pt>
                <c:pt idx="10">
                  <c:v>1.9</c:v>
                </c:pt>
                <c:pt idx="11">
                  <c:v>1.7</c:v>
                </c:pt>
                <c:pt idx="12">
                  <c:v>1.7</c:v>
                </c:pt>
                <c:pt idx="13">
                  <c:v>1.7</c:v>
                </c:pt>
                <c:pt idx="14">
                  <c:v>1.3</c:v>
                </c:pt>
                <c:pt idx="15">
                  <c:v>1.1000000000000001</c:v>
                </c:pt>
                <c:pt idx="16">
                  <c:v>-0.1</c:v>
                </c:pt>
                <c:pt idx="17">
                  <c:v>-0.1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155-44F7-AFA7-501818095F3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0"/>
        <c:axId val="121169408"/>
        <c:axId val="121170944"/>
      </c:barChart>
      <c:catAx>
        <c:axId val="121169408"/>
        <c:scaling>
          <c:orientation val="maxMin"/>
        </c:scaling>
        <c:delete val="0"/>
        <c:axPos val="l"/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ca-ES"/>
          </a:p>
        </c:txPr>
        <c:crossAx val="12117094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21170944"/>
        <c:scaling>
          <c:orientation val="minMax"/>
          <c:max val="6"/>
        </c:scaling>
        <c:delete val="0"/>
        <c:axPos val="b"/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ca-ES"/>
          </a:p>
        </c:txPr>
        <c:crossAx val="121169408"/>
        <c:crosses val="max"/>
        <c:crossBetween val="between"/>
        <c:majorUnit val="3"/>
      </c:valAx>
      <c:spPr>
        <a:noFill/>
        <a:ln w="3175">
          <a:solidFill>
            <a:srgbClr val="969696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7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ca-ES"/>
    </a:p>
  </c:txPr>
  <c:printSettings>
    <c:headerFooter alignWithMargins="0"/>
    <c:pageMargins b="1" l="0.75000000000000133" r="0.75000000000000133" t="1" header="0" footer="0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 sz="700"/>
              <a:t>Gràfic IA-1.2. Evolució de la taxa de variació acumulativa del VAB a preus constants en milers d'euros a les Illes Balears per sectors econòmics (2004-2021) (Base 2004 = 100)</a:t>
            </a:r>
          </a:p>
        </c:rich>
      </c:tx>
      <c:layout>
        <c:manualLayout>
          <c:xMode val="edge"/>
          <c:yMode val="edge"/>
          <c:x val="0.14408245844269513"/>
          <c:y val="3.921606906574694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3750190735251732E-2"/>
          <c:y val="0.25390673428866317"/>
          <c:w val="0.88541846805515056"/>
          <c:h val="0.63281370699635886"/>
        </c:manualLayout>
      </c:layout>
      <c:lineChart>
        <c:grouping val="standard"/>
        <c:varyColors val="0"/>
        <c:ser>
          <c:idx val="2"/>
          <c:order val="0"/>
          <c:tx>
            <c:strRef>
              <c:f>'Q2-GA1-GA2'!$A$51</c:f>
              <c:strCache>
                <c:ptCount val="1"/>
                <c:pt idx="0">
                  <c:v>Total</c:v>
                </c:pt>
              </c:strCache>
            </c:strRef>
          </c:tx>
          <c:spPr>
            <a:ln w="25400">
              <a:solidFill>
                <a:srgbClr val="333333"/>
              </a:solidFill>
              <a:prstDash val="solid"/>
            </a:ln>
          </c:spPr>
          <c:marker>
            <c:symbol val="none"/>
          </c:marker>
          <c:cat>
            <c:numRef>
              <c:f>'Q2-GA1-GA2'!$B$50:$E$50</c:f>
              <c:numCache>
                <c:formatCode>General</c:formatCode>
                <c:ptCount val="4"/>
                <c:pt idx="0">
                  <c:v>2004</c:v>
                </c:pt>
                <c:pt idx="1">
                  <c:v>2009</c:v>
                </c:pt>
                <c:pt idx="2">
                  <c:v>2018</c:v>
                </c:pt>
                <c:pt idx="3">
                  <c:v>2021</c:v>
                </c:pt>
              </c:numCache>
            </c:numRef>
          </c:cat>
          <c:val>
            <c:numRef>
              <c:f>'Q2-GA1-GA2'!$B$51:$E$51</c:f>
              <c:numCache>
                <c:formatCode>#,##0</c:formatCode>
                <c:ptCount val="4"/>
                <c:pt idx="0">
                  <c:v>100</c:v>
                </c:pt>
                <c:pt idx="1">
                  <c:v>106.74159381893718</c:v>
                </c:pt>
                <c:pt idx="2">
                  <c:v>123.65833602908032</c:v>
                </c:pt>
                <c:pt idx="3">
                  <c:v>110.27656172270672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6D4-4967-ABC6-CD13B7E79AF0}"/>
            </c:ext>
          </c:extLst>
        </c:ser>
        <c:ser>
          <c:idx val="3"/>
          <c:order val="1"/>
          <c:tx>
            <c:strRef>
              <c:f>'Q2-GA1-GA2'!$A$52</c:f>
              <c:strCache>
                <c:ptCount val="1"/>
                <c:pt idx="0">
                  <c:v>Agricultura</c:v>
                </c:pt>
              </c:strCache>
            </c:strRef>
          </c:tx>
          <c:spPr>
            <a:ln w="25400">
              <a:solidFill>
                <a:srgbClr val="99CC00"/>
              </a:solidFill>
              <a:prstDash val="solid"/>
            </a:ln>
          </c:spPr>
          <c:marker>
            <c:symbol val="none"/>
          </c:marker>
          <c:cat>
            <c:numRef>
              <c:f>'Q2-GA1-GA2'!$B$50:$E$50</c:f>
              <c:numCache>
                <c:formatCode>General</c:formatCode>
                <c:ptCount val="4"/>
                <c:pt idx="0">
                  <c:v>2004</c:v>
                </c:pt>
                <c:pt idx="1">
                  <c:v>2009</c:v>
                </c:pt>
                <c:pt idx="2">
                  <c:v>2018</c:v>
                </c:pt>
                <c:pt idx="3">
                  <c:v>2021</c:v>
                </c:pt>
              </c:numCache>
            </c:numRef>
          </c:cat>
          <c:val>
            <c:numRef>
              <c:f>'Q2-GA1-GA2'!$B$52:$E$52</c:f>
              <c:numCache>
                <c:formatCode>#,##0</c:formatCode>
                <c:ptCount val="4"/>
                <c:pt idx="0">
                  <c:v>100</c:v>
                </c:pt>
                <c:pt idx="1">
                  <c:v>108.24083574397736</c:v>
                </c:pt>
                <c:pt idx="2">
                  <c:v>116.19187178595485</c:v>
                </c:pt>
                <c:pt idx="3">
                  <c:v>123.14467132689681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6D4-4967-ABC6-CD13B7E79AF0}"/>
            </c:ext>
          </c:extLst>
        </c:ser>
        <c:ser>
          <c:idx val="4"/>
          <c:order val="2"/>
          <c:tx>
            <c:strRef>
              <c:f>'Q2-GA1-GA2'!$A$53</c:f>
              <c:strCache>
                <c:ptCount val="1"/>
                <c:pt idx="0">
                  <c:v>Energia i indústria</c:v>
                </c:pt>
              </c:strCache>
            </c:strRef>
          </c:tx>
          <c:spPr>
            <a:ln w="25400">
              <a:solidFill>
                <a:srgbClr val="99CCFF"/>
              </a:solidFill>
              <a:prstDash val="solid"/>
            </a:ln>
          </c:spPr>
          <c:marker>
            <c:symbol val="none"/>
          </c:marker>
          <c:cat>
            <c:numRef>
              <c:f>'Q2-GA1-GA2'!$B$50:$E$50</c:f>
              <c:numCache>
                <c:formatCode>General</c:formatCode>
                <c:ptCount val="4"/>
                <c:pt idx="0">
                  <c:v>2004</c:v>
                </c:pt>
                <c:pt idx="1">
                  <c:v>2009</c:v>
                </c:pt>
                <c:pt idx="2">
                  <c:v>2018</c:v>
                </c:pt>
                <c:pt idx="3">
                  <c:v>2021</c:v>
                </c:pt>
              </c:numCache>
            </c:numRef>
          </c:cat>
          <c:val>
            <c:numRef>
              <c:f>'Q2-GA1-GA2'!$B$53:$E$53</c:f>
              <c:numCache>
                <c:formatCode>#,##0</c:formatCode>
                <c:ptCount val="4"/>
                <c:pt idx="0">
                  <c:v>100</c:v>
                </c:pt>
                <c:pt idx="1">
                  <c:v>101.2144250723709</c:v>
                </c:pt>
                <c:pt idx="2">
                  <c:v>95.543975563503707</c:v>
                </c:pt>
                <c:pt idx="3">
                  <c:v>89.355128050351794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6D4-4967-ABC6-CD13B7E79AF0}"/>
            </c:ext>
          </c:extLst>
        </c:ser>
        <c:ser>
          <c:idx val="5"/>
          <c:order val="3"/>
          <c:tx>
            <c:strRef>
              <c:f>'Q2-GA1-GA2'!$A$54</c:f>
              <c:strCache>
                <c:ptCount val="1"/>
                <c:pt idx="0">
                  <c:v>Construcció</c:v>
                </c:pt>
              </c:strCache>
            </c:strRef>
          </c:tx>
          <c:spPr>
            <a:ln w="25400">
              <a:solidFill>
                <a:srgbClr val="FF9900"/>
              </a:solidFill>
              <a:prstDash val="solid"/>
            </a:ln>
          </c:spPr>
          <c:marker>
            <c:symbol val="none"/>
          </c:marker>
          <c:cat>
            <c:numRef>
              <c:f>'Q2-GA1-GA2'!$B$50:$E$50</c:f>
              <c:numCache>
                <c:formatCode>General</c:formatCode>
                <c:ptCount val="4"/>
                <c:pt idx="0">
                  <c:v>2004</c:v>
                </c:pt>
                <c:pt idx="1">
                  <c:v>2009</c:v>
                </c:pt>
                <c:pt idx="2">
                  <c:v>2018</c:v>
                </c:pt>
                <c:pt idx="3">
                  <c:v>2021</c:v>
                </c:pt>
              </c:numCache>
            </c:numRef>
          </c:cat>
          <c:val>
            <c:numRef>
              <c:f>'Q2-GA1-GA2'!$B$54:$E$54</c:f>
              <c:numCache>
                <c:formatCode>#,##0</c:formatCode>
                <c:ptCount val="4"/>
                <c:pt idx="0">
                  <c:v>100</c:v>
                </c:pt>
                <c:pt idx="1">
                  <c:v>99.456929165212799</c:v>
                </c:pt>
                <c:pt idx="2">
                  <c:v>94.194259647315604</c:v>
                </c:pt>
                <c:pt idx="3">
                  <c:v>97.513756238989657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D6D4-4967-ABC6-CD13B7E79AF0}"/>
            </c:ext>
          </c:extLst>
        </c:ser>
        <c:ser>
          <c:idx val="0"/>
          <c:order val="4"/>
          <c:tx>
            <c:strRef>
              <c:f>'Q2-GA1-GA2'!$A$55</c:f>
              <c:strCache>
                <c:ptCount val="1"/>
                <c:pt idx="0">
                  <c:v>Serveis</c:v>
                </c:pt>
              </c:strCache>
            </c:strRef>
          </c:tx>
          <c:spPr>
            <a:ln w="25400">
              <a:solidFill>
                <a:srgbClr val="969696"/>
              </a:solidFill>
              <a:prstDash val="solid"/>
            </a:ln>
          </c:spPr>
          <c:marker>
            <c:symbol val="none"/>
          </c:marker>
          <c:cat>
            <c:numRef>
              <c:f>'Q2-GA1-GA2'!$B$50:$E$50</c:f>
              <c:numCache>
                <c:formatCode>General</c:formatCode>
                <c:ptCount val="4"/>
                <c:pt idx="0">
                  <c:v>2004</c:v>
                </c:pt>
                <c:pt idx="1">
                  <c:v>2009</c:v>
                </c:pt>
                <c:pt idx="2">
                  <c:v>2018</c:v>
                </c:pt>
                <c:pt idx="3">
                  <c:v>2021</c:v>
                </c:pt>
              </c:numCache>
            </c:numRef>
          </c:cat>
          <c:val>
            <c:numRef>
              <c:f>'Q2-GA1-GA2'!$B$55:$E$55</c:f>
              <c:numCache>
                <c:formatCode>#,##0</c:formatCode>
                <c:ptCount val="4"/>
                <c:pt idx="0">
                  <c:v>100</c:v>
                </c:pt>
                <c:pt idx="1">
                  <c:v>108.06255463595949</c:v>
                </c:pt>
                <c:pt idx="2">
                  <c:v>130.06379913223276</c:v>
                </c:pt>
                <c:pt idx="3">
                  <c:v>113.82469981489913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D6D4-4967-ABC6-CD13B7E79AF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19281152"/>
        <c:axId val="119282688"/>
      </c:lineChart>
      <c:catAx>
        <c:axId val="11928115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Frutiger LT Std 57 Condensed"/>
                <a:ea typeface="Frutiger LT Std 57 Condensed"/>
                <a:cs typeface="Frutiger LT Std 57 Condensed"/>
              </a:defRPr>
            </a:pPr>
            <a:endParaRPr lang="ca-ES"/>
          </a:p>
        </c:txPr>
        <c:crossAx val="11928268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19282688"/>
        <c:scaling>
          <c:orientation val="minMax"/>
          <c:min val="80"/>
        </c:scaling>
        <c:delete val="0"/>
        <c:axPos val="l"/>
        <c:majorGridlines>
          <c:spPr>
            <a:ln w="3175">
              <a:solidFill>
                <a:srgbClr val="969696"/>
              </a:solidFill>
              <a:prstDash val="sysDash"/>
            </a:ln>
          </c:spPr>
        </c:majorGridlines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Frutiger LT Std 57 Condensed"/>
                <a:ea typeface="Frutiger LT Std 57 Condensed"/>
                <a:cs typeface="Frutiger LT Std 57 Condensed"/>
              </a:defRPr>
            </a:pPr>
            <a:endParaRPr lang="ca-ES"/>
          </a:p>
        </c:txPr>
        <c:crossAx val="119281152"/>
        <c:crosses val="autoZero"/>
        <c:crossBetween val="between"/>
        <c:majorUnit val="1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6.4583552055993004E-2"/>
          <c:y val="0.15289256198347106"/>
          <c:w val="0.84375174978127732"/>
          <c:h val="5.7851239669421503E-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640" b="0" i="0" u="none" strike="noStrike" baseline="0">
              <a:solidFill>
                <a:srgbClr val="000000"/>
              </a:solidFill>
              <a:latin typeface="Frutiger LT Std 57 Condensed"/>
              <a:ea typeface="Frutiger LT Std 57 Condensed"/>
              <a:cs typeface="Frutiger LT Std 57 Condensed"/>
            </a:defRPr>
          </a:pPr>
          <a:endParaRPr lang="ca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700" b="0" i="0" u="none" strike="noStrike" baseline="0">
          <a:solidFill>
            <a:srgbClr val="000000"/>
          </a:solidFill>
          <a:latin typeface="Frutiger LT Std 57 Condensed"/>
          <a:ea typeface="Frutiger LT Std 57 Condensed"/>
          <a:cs typeface="Frutiger LT Std 57 Condensed"/>
        </a:defRPr>
      </a:pPr>
      <a:endParaRPr lang="ca-ES"/>
    </a:p>
  </c:txPr>
  <c:printSettings>
    <c:headerFooter alignWithMargins="0"/>
    <c:pageMargins b="1" l="0.75000000000000133" r="0.75000000000000133" t="1" header="0" footer="0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 sz="700"/>
              <a:t>Gràfic IA-1.20. Percentatge</a:t>
            </a:r>
            <a:r>
              <a:rPr lang="es-ES" sz="700" baseline="0"/>
              <a:t> de</a:t>
            </a:r>
            <a:r>
              <a:rPr lang="es-ES" sz="700"/>
              <a:t> variació anual 2019 del VAB del sector de la indústria a preus constants 
per comunitats autònomes</a:t>
            </a:r>
          </a:p>
        </c:rich>
      </c:tx>
      <c:layout>
        <c:manualLayout>
          <c:xMode val="edge"/>
          <c:yMode val="edge"/>
          <c:x val="0.11888148596810012"/>
          <c:y val="1.36674259681093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36014047499944657"/>
          <c:y val="0.13439650483665919"/>
          <c:w val="0.5174834009700765"/>
          <c:h val="0.78359996040357383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'Q8-GA17-GA21'!$Q$3</c:f>
              <c:strCache>
                <c:ptCount val="1"/>
                <c:pt idx="0">
                  <c:v>2019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4"/>
            <c:invertIfNegative val="0"/>
            <c:bubble3D val="0"/>
            <c:spPr>
              <a:solidFill>
                <a:schemeClr val="accent6">
                  <a:lumMod val="40000"/>
                  <a:lumOff val="60000"/>
                </a:schemeClr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0-B1C8-4963-A1CD-25130E9995B6}"/>
              </c:ext>
            </c:extLst>
          </c:dPt>
          <c:dPt>
            <c:idx val="8"/>
            <c:invertIfNegative val="0"/>
            <c:bubble3D val="0"/>
            <c:spPr>
              <a:solidFill>
                <a:schemeClr val="bg1">
                  <a:lumMod val="85000"/>
                </a:schemeClr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B1C8-4963-A1CD-25130E9995B6}"/>
              </c:ext>
            </c:extLst>
          </c:dPt>
          <c:dLbls>
            <c:dLbl>
              <c:idx val="0"/>
              <c:layout>
                <c:manualLayout>
                  <c:x val="-9.3240093240093483E-3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B1C8-4963-A1CD-25130E9995B6}"/>
                </c:ext>
              </c:extLst>
            </c:dLbl>
            <c:dLbl>
              <c:idx val="1"/>
              <c:layout>
                <c:manualLayout>
                  <c:x val="-1.3986013986013989E-2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1C8-4963-A1CD-25130E9995B6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7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ca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'Q8-GA17-GA21'!$P$4:$P$21</c:f>
              <c:strCache>
                <c:ptCount val="18"/>
                <c:pt idx="0">
                  <c:v>Castella-la Manxa</c:v>
                </c:pt>
                <c:pt idx="1">
                  <c:v>Illes Canàries</c:v>
                </c:pt>
                <c:pt idx="2">
                  <c:v>Madrid</c:v>
                </c:pt>
                <c:pt idx="3">
                  <c:v>Castella i Lleó</c:v>
                </c:pt>
                <c:pt idx="4">
                  <c:v>Illes Balears</c:v>
                </c:pt>
                <c:pt idx="5">
                  <c:v>Navarra</c:v>
                </c:pt>
                <c:pt idx="6">
                  <c:v>Astúries</c:v>
                </c:pt>
                <c:pt idx="7">
                  <c:v>Aragó</c:v>
                </c:pt>
                <c:pt idx="8">
                  <c:v>Espanya</c:v>
                </c:pt>
                <c:pt idx="9">
                  <c:v>Com. Valenciana</c:v>
                </c:pt>
                <c:pt idx="10">
                  <c:v>Múrcia</c:v>
                </c:pt>
                <c:pt idx="11">
                  <c:v>Cantàbria</c:v>
                </c:pt>
                <c:pt idx="12">
                  <c:v>Andalusia</c:v>
                </c:pt>
                <c:pt idx="13">
                  <c:v>La Rioja</c:v>
                </c:pt>
                <c:pt idx="14">
                  <c:v>Extremadura</c:v>
                </c:pt>
                <c:pt idx="15">
                  <c:v>Galícia</c:v>
                </c:pt>
                <c:pt idx="16">
                  <c:v>País Basc</c:v>
                </c:pt>
                <c:pt idx="17">
                  <c:v>Catalunya</c:v>
                </c:pt>
              </c:strCache>
            </c:strRef>
          </c:cat>
          <c:val>
            <c:numRef>
              <c:f>'Q8-GA17-GA21'!$Q$4:$Q$21</c:f>
              <c:numCache>
                <c:formatCode>0.0</c:formatCode>
                <c:ptCount val="18"/>
                <c:pt idx="0">
                  <c:v>4.8</c:v>
                </c:pt>
                <c:pt idx="1">
                  <c:v>4.7</c:v>
                </c:pt>
                <c:pt idx="2">
                  <c:v>4.4000000000000004</c:v>
                </c:pt>
                <c:pt idx="3">
                  <c:v>2.8</c:v>
                </c:pt>
                <c:pt idx="4">
                  <c:v>2.5</c:v>
                </c:pt>
                <c:pt idx="5">
                  <c:v>2.2000000000000002</c:v>
                </c:pt>
                <c:pt idx="6">
                  <c:v>2.1</c:v>
                </c:pt>
                <c:pt idx="7">
                  <c:v>2</c:v>
                </c:pt>
                <c:pt idx="8">
                  <c:v>1.4</c:v>
                </c:pt>
                <c:pt idx="9">
                  <c:v>1.2</c:v>
                </c:pt>
                <c:pt idx="10">
                  <c:v>1.2</c:v>
                </c:pt>
                <c:pt idx="11">
                  <c:v>0.8</c:v>
                </c:pt>
                <c:pt idx="12">
                  <c:v>0.6</c:v>
                </c:pt>
                <c:pt idx="13">
                  <c:v>0.6</c:v>
                </c:pt>
                <c:pt idx="14">
                  <c:v>0.4</c:v>
                </c:pt>
                <c:pt idx="15">
                  <c:v>0.4</c:v>
                </c:pt>
                <c:pt idx="16">
                  <c:v>0.1</c:v>
                </c:pt>
                <c:pt idx="17">
                  <c:v>-0.3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1C8-4963-A1CD-25130E9995B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0"/>
        <c:axId val="121083392"/>
        <c:axId val="121084928"/>
      </c:barChart>
      <c:catAx>
        <c:axId val="121083392"/>
        <c:scaling>
          <c:orientation val="maxMin"/>
        </c:scaling>
        <c:delete val="0"/>
        <c:axPos val="l"/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ca-ES"/>
          </a:p>
        </c:txPr>
        <c:crossAx val="12108492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21084928"/>
        <c:scaling>
          <c:orientation val="minMax"/>
          <c:max val="6"/>
          <c:min val="-4"/>
        </c:scaling>
        <c:delete val="0"/>
        <c:axPos val="b"/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ca-ES"/>
          </a:p>
        </c:txPr>
        <c:crossAx val="121083392"/>
        <c:crosses val="max"/>
        <c:crossBetween val="between"/>
        <c:majorUnit val="2"/>
      </c:valAx>
      <c:spPr>
        <a:noFill/>
        <a:ln w="3175">
          <a:solidFill>
            <a:srgbClr val="969696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7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ca-ES"/>
    </a:p>
  </c:txPr>
  <c:printSettings>
    <c:headerFooter alignWithMargins="0"/>
    <c:pageMargins b="1" l="0.75000000000000133" r="0.75000000000000133" t="1" header="0" footer="0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 sz="700"/>
              <a:t>Gràfic IA-1.21. Percentatge</a:t>
            </a:r>
            <a:r>
              <a:rPr lang="es-ES" sz="700" baseline="0"/>
              <a:t> de</a:t>
            </a:r>
            <a:r>
              <a:rPr lang="es-ES" sz="700"/>
              <a:t> variació anual 2020 del VAB del sector de</a:t>
            </a:r>
            <a:r>
              <a:rPr lang="es-ES" sz="700" baseline="0"/>
              <a:t> la </a:t>
            </a:r>
            <a:r>
              <a:rPr lang="es-ES" sz="700"/>
              <a:t>indústria a preus constants 
per comunitats autònomes</a:t>
            </a:r>
          </a:p>
        </c:rich>
      </c:tx>
      <c:layout>
        <c:manualLayout>
          <c:xMode val="edge"/>
          <c:yMode val="edge"/>
          <c:x val="0.12820549529210948"/>
          <c:y val="1.36674259681093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36014047499944679"/>
          <c:y val="0.13439650483665919"/>
          <c:w val="0.5174834009700765"/>
          <c:h val="0.78359996040357405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'Q8-GA17-GA21'!$S$3</c:f>
              <c:strCache>
                <c:ptCount val="1"/>
                <c:pt idx="0">
                  <c:v>2020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10"/>
            <c:invertIfNegative val="0"/>
            <c:bubble3D val="0"/>
            <c:spPr>
              <a:solidFill>
                <a:schemeClr val="bg1">
                  <a:lumMod val="85000"/>
                </a:schemeClr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0-6ACB-4AAD-B242-B87465EE5F2A}"/>
              </c:ext>
            </c:extLst>
          </c:dPt>
          <c:dPt>
            <c:idx val="16"/>
            <c:invertIfNegative val="0"/>
            <c:bubble3D val="0"/>
            <c:spPr>
              <a:solidFill>
                <a:schemeClr val="accent6">
                  <a:lumMod val="40000"/>
                  <a:lumOff val="60000"/>
                </a:schemeClr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6ACB-4AAD-B242-B87465EE5F2A}"/>
              </c:ext>
            </c:extLst>
          </c:dPt>
          <c:dLbls>
            <c:dLbl>
              <c:idx val="0"/>
              <c:layout>
                <c:manualLayout>
                  <c:x val="-9.324009324009357E-3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6ACB-4AAD-B242-B87465EE5F2A}"/>
                </c:ext>
              </c:extLst>
            </c:dLbl>
            <c:dLbl>
              <c:idx val="1"/>
              <c:layout>
                <c:manualLayout>
                  <c:x val="-1.3986013986013989E-2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6ACB-4AAD-B242-B87465EE5F2A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7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ca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'Q8-GA17-GA21'!$R$4:$R$21</c:f>
              <c:strCache>
                <c:ptCount val="18"/>
                <c:pt idx="0">
                  <c:v>Extremadura</c:v>
                </c:pt>
                <c:pt idx="1">
                  <c:v>Madrid</c:v>
                </c:pt>
                <c:pt idx="2">
                  <c:v>Múrcia</c:v>
                </c:pt>
                <c:pt idx="3">
                  <c:v>Com. Valenciana</c:v>
                </c:pt>
                <c:pt idx="4">
                  <c:v>Aragó</c:v>
                </c:pt>
                <c:pt idx="5">
                  <c:v>Illes Canàries</c:v>
                </c:pt>
                <c:pt idx="6">
                  <c:v>Cantàbria</c:v>
                </c:pt>
                <c:pt idx="7">
                  <c:v>Castella i Lleó</c:v>
                </c:pt>
                <c:pt idx="8">
                  <c:v>Catalunya</c:v>
                </c:pt>
                <c:pt idx="9">
                  <c:v>Galícia</c:v>
                </c:pt>
                <c:pt idx="10">
                  <c:v>Espanya</c:v>
                </c:pt>
                <c:pt idx="11">
                  <c:v>Castella-la Manxa</c:v>
                </c:pt>
                <c:pt idx="12">
                  <c:v>Andalusia</c:v>
                </c:pt>
                <c:pt idx="13">
                  <c:v>Navarra</c:v>
                </c:pt>
                <c:pt idx="14">
                  <c:v>La Rioja</c:v>
                </c:pt>
                <c:pt idx="15">
                  <c:v>Astúries</c:v>
                </c:pt>
                <c:pt idx="16">
                  <c:v>Illes Balears</c:v>
                </c:pt>
                <c:pt idx="17">
                  <c:v>País Basc</c:v>
                </c:pt>
              </c:strCache>
            </c:strRef>
          </c:cat>
          <c:val>
            <c:numRef>
              <c:f>'Q8-GA17-GA21'!$S$4:$S$21</c:f>
              <c:numCache>
                <c:formatCode>0.0</c:formatCode>
                <c:ptCount val="18"/>
                <c:pt idx="0">
                  <c:v>-5.6</c:v>
                </c:pt>
                <c:pt idx="1">
                  <c:v>-7.3</c:v>
                </c:pt>
                <c:pt idx="2">
                  <c:v>-8.1999999999999993</c:v>
                </c:pt>
                <c:pt idx="3">
                  <c:v>-9</c:v>
                </c:pt>
                <c:pt idx="4">
                  <c:v>-9.1999999999999993</c:v>
                </c:pt>
                <c:pt idx="5">
                  <c:v>-9.5</c:v>
                </c:pt>
                <c:pt idx="6">
                  <c:v>-9.8000000000000007</c:v>
                </c:pt>
                <c:pt idx="7">
                  <c:v>-9.8000000000000007</c:v>
                </c:pt>
                <c:pt idx="8">
                  <c:v>-9.9</c:v>
                </c:pt>
                <c:pt idx="9">
                  <c:v>-10</c:v>
                </c:pt>
                <c:pt idx="10">
                  <c:v>-10.1</c:v>
                </c:pt>
                <c:pt idx="11">
                  <c:v>-10.3</c:v>
                </c:pt>
                <c:pt idx="12">
                  <c:v>-11.1</c:v>
                </c:pt>
                <c:pt idx="13">
                  <c:v>-12.3</c:v>
                </c:pt>
                <c:pt idx="14">
                  <c:v>-12.8</c:v>
                </c:pt>
                <c:pt idx="15">
                  <c:v>-13</c:v>
                </c:pt>
                <c:pt idx="16">
                  <c:v>-13</c:v>
                </c:pt>
                <c:pt idx="17">
                  <c:v>-15.1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ACB-4AAD-B242-B87465EE5F2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0"/>
        <c:axId val="121214464"/>
        <c:axId val="121216000"/>
      </c:barChart>
      <c:catAx>
        <c:axId val="121214464"/>
        <c:scaling>
          <c:orientation val="maxMin"/>
        </c:scaling>
        <c:delete val="0"/>
        <c:axPos val="l"/>
        <c:numFmt formatCode="General" sourceLinked="1"/>
        <c:majorTickMark val="out"/>
        <c:minorTickMark val="none"/>
        <c:tickLblPos val="high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ca-ES"/>
          </a:p>
        </c:txPr>
        <c:crossAx val="12121600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21216000"/>
        <c:scaling>
          <c:orientation val="minMax"/>
          <c:max val="0"/>
          <c:min val="-20"/>
        </c:scaling>
        <c:delete val="0"/>
        <c:axPos val="b"/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ca-ES"/>
          </a:p>
        </c:txPr>
        <c:crossAx val="121214464"/>
        <c:crosses val="max"/>
        <c:crossBetween val="between"/>
        <c:majorUnit val="5"/>
      </c:valAx>
      <c:spPr>
        <a:noFill/>
        <a:ln w="3175">
          <a:solidFill>
            <a:srgbClr val="969696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7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ca-ES"/>
    </a:p>
  </c:txPr>
  <c:printSettings>
    <c:headerFooter alignWithMargins="0"/>
    <c:pageMargins b="1" l="0.75000000000000155" r="0.75000000000000155" t="1" header="0" footer="0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 sz="700"/>
              <a:t>Gràfic IA-1.22. Percentatge</a:t>
            </a:r>
            <a:r>
              <a:rPr lang="es-ES" sz="700" baseline="0"/>
              <a:t> de</a:t>
            </a:r>
            <a:r>
              <a:rPr lang="es-ES" sz="700"/>
              <a:t> variació anual 2001-2007 del VAB 
del sector de la construcció a preus constants 
per comunitats autònomes</a:t>
            </a:r>
          </a:p>
        </c:rich>
      </c:tx>
      <c:layout>
        <c:manualLayout>
          <c:xMode val="edge"/>
          <c:yMode val="edge"/>
          <c:x val="0.15409829935641606"/>
          <c:y val="2.354403151835320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36140474713797788"/>
          <c:y val="0.13501144164759768"/>
          <c:w val="0.5403527287305655"/>
          <c:h val="0.78260869565217583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'Q9-GA22-GA26'!$K$3</c:f>
              <c:strCache>
                <c:ptCount val="1"/>
                <c:pt idx="0">
                  <c:v>2001-2007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8"/>
            <c:invertIfNegative val="0"/>
            <c:bubble3D val="0"/>
            <c:spPr>
              <a:solidFill>
                <a:schemeClr val="accent6">
                  <a:lumMod val="40000"/>
                  <a:lumOff val="60000"/>
                </a:schemeClr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0-EA4E-4E27-9B7F-9EE2D41F292F}"/>
              </c:ext>
            </c:extLst>
          </c:dPt>
          <c:dPt>
            <c:idx val="9"/>
            <c:invertIfNegative val="0"/>
            <c:bubble3D val="0"/>
            <c:spPr>
              <a:solidFill>
                <a:schemeClr val="bg1">
                  <a:lumMod val="85000"/>
                </a:schemeClr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EA4E-4E27-9B7F-9EE2D41F292F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7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ca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'Q9-GA22-GA26'!$J$4:$J$21</c:f>
              <c:strCache>
                <c:ptCount val="18"/>
                <c:pt idx="0">
                  <c:v>Múrcia</c:v>
                </c:pt>
                <c:pt idx="1">
                  <c:v>Castella-la Manxa</c:v>
                </c:pt>
                <c:pt idx="2">
                  <c:v>Aragó</c:v>
                </c:pt>
                <c:pt idx="3">
                  <c:v>Andalusia</c:v>
                </c:pt>
                <c:pt idx="4">
                  <c:v>La Rioja</c:v>
                </c:pt>
                <c:pt idx="5">
                  <c:v>Com. Valenciana</c:v>
                </c:pt>
                <c:pt idx="6">
                  <c:v>País Basc</c:v>
                </c:pt>
                <c:pt idx="7">
                  <c:v>Extremadura</c:v>
                </c:pt>
                <c:pt idx="8">
                  <c:v>Illes Balears</c:v>
                </c:pt>
                <c:pt idx="9">
                  <c:v>Espanya</c:v>
                </c:pt>
                <c:pt idx="10">
                  <c:v>Navarra</c:v>
                </c:pt>
                <c:pt idx="11">
                  <c:v>Castella i Lleó</c:v>
                </c:pt>
                <c:pt idx="12">
                  <c:v>Catalunya</c:v>
                </c:pt>
                <c:pt idx="13">
                  <c:v>Galícia</c:v>
                </c:pt>
                <c:pt idx="14">
                  <c:v>Cantàbria</c:v>
                </c:pt>
                <c:pt idx="15">
                  <c:v>Astúries</c:v>
                </c:pt>
                <c:pt idx="16">
                  <c:v>Illes Canàries</c:v>
                </c:pt>
                <c:pt idx="17">
                  <c:v>Madrid</c:v>
                </c:pt>
              </c:strCache>
            </c:strRef>
          </c:cat>
          <c:val>
            <c:numRef>
              <c:f>'Q9-GA22-GA26'!$K$4:$K$21</c:f>
              <c:numCache>
                <c:formatCode>0.0</c:formatCode>
                <c:ptCount val="18"/>
                <c:pt idx="0">
                  <c:v>6.2</c:v>
                </c:pt>
                <c:pt idx="1">
                  <c:v>5.9</c:v>
                </c:pt>
                <c:pt idx="2">
                  <c:v>5.2</c:v>
                </c:pt>
                <c:pt idx="3">
                  <c:v>4.5</c:v>
                </c:pt>
                <c:pt idx="4">
                  <c:v>4.3</c:v>
                </c:pt>
                <c:pt idx="5">
                  <c:v>4.0999999999999996</c:v>
                </c:pt>
                <c:pt idx="6">
                  <c:v>4</c:v>
                </c:pt>
                <c:pt idx="7">
                  <c:v>3.9</c:v>
                </c:pt>
                <c:pt idx="8">
                  <c:v>3.3</c:v>
                </c:pt>
                <c:pt idx="9">
                  <c:v>3.1</c:v>
                </c:pt>
                <c:pt idx="10">
                  <c:v>2.9</c:v>
                </c:pt>
                <c:pt idx="11">
                  <c:v>2.5</c:v>
                </c:pt>
                <c:pt idx="12">
                  <c:v>2.5</c:v>
                </c:pt>
                <c:pt idx="13">
                  <c:v>2.2999999999999998</c:v>
                </c:pt>
                <c:pt idx="14">
                  <c:v>1.9</c:v>
                </c:pt>
                <c:pt idx="15">
                  <c:v>1.4</c:v>
                </c:pt>
                <c:pt idx="16">
                  <c:v>1.1000000000000001</c:v>
                </c:pt>
                <c:pt idx="17">
                  <c:v>0.7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A4E-4E27-9B7F-9EE2D41F292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0"/>
        <c:axId val="121246848"/>
        <c:axId val="121248384"/>
      </c:barChart>
      <c:catAx>
        <c:axId val="121246848"/>
        <c:scaling>
          <c:orientation val="maxMin"/>
        </c:scaling>
        <c:delete val="0"/>
        <c:axPos val="l"/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ca-ES"/>
          </a:p>
        </c:txPr>
        <c:crossAx val="12124838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21248384"/>
        <c:scaling>
          <c:orientation val="minMax"/>
          <c:max val="8"/>
          <c:min val="0"/>
        </c:scaling>
        <c:delete val="0"/>
        <c:axPos val="b"/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ca-ES"/>
          </a:p>
        </c:txPr>
        <c:crossAx val="121246848"/>
        <c:crosses val="max"/>
        <c:crossBetween val="between"/>
        <c:majorUnit val="2"/>
      </c:valAx>
      <c:spPr>
        <a:noFill/>
        <a:ln w="3175">
          <a:solidFill>
            <a:srgbClr val="969696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7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ca-ES"/>
    </a:p>
  </c:txPr>
  <c:printSettings>
    <c:headerFooter alignWithMargins="0"/>
    <c:pageMargins b="1" l="0.75000000000000133" r="0.75000000000000133" t="1" header="0" footer="0"/>
    <c:pageSetup paperSize="9" orientation="landscape"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 sz="700"/>
              <a:t>Gràfic IA-1.23. Percentatge</a:t>
            </a:r>
            <a:r>
              <a:rPr lang="es-ES" sz="700" baseline="0"/>
              <a:t> de</a:t>
            </a:r>
            <a:r>
              <a:rPr lang="es-ES" sz="700"/>
              <a:t> variació anual 2008-2013 del VAB del sector de la construcció a preus constants per comunitats autònomes</a:t>
            </a:r>
          </a:p>
        </c:rich>
      </c:tx>
      <c:layout>
        <c:manualLayout>
          <c:xMode val="edge"/>
          <c:yMode val="edge"/>
          <c:x val="0.15672588294884193"/>
          <c:y val="1.501423550869700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8.4210814867101164E-2"/>
          <c:y val="0.13470349668124126"/>
          <c:w val="0.55789664849454801"/>
          <c:h val="0.78310676884178843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'Q9-GA22-GA26'!$M$3</c:f>
              <c:strCache>
                <c:ptCount val="1"/>
                <c:pt idx="0">
                  <c:v>2008-2013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1"/>
            <c:invertIfNegative val="0"/>
            <c:bubble3D val="0"/>
            <c:spPr>
              <a:solidFill>
                <a:schemeClr val="accent6">
                  <a:lumMod val="40000"/>
                  <a:lumOff val="60000"/>
                </a:schemeClr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0-A25B-471E-A432-C3E5D88CF0A2}"/>
              </c:ext>
            </c:extLst>
          </c:dPt>
          <c:dPt>
            <c:idx val="12"/>
            <c:invertIfNegative val="0"/>
            <c:bubble3D val="0"/>
            <c:spPr>
              <a:solidFill>
                <a:schemeClr val="bg1">
                  <a:lumMod val="85000"/>
                </a:schemeClr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A25B-471E-A432-C3E5D88CF0A2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7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ca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'Q9-GA22-GA26'!$L$4:$L$21</c:f>
              <c:strCache>
                <c:ptCount val="18"/>
                <c:pt idx="0">
                  <c:v>País Basc</c:v>
                </c:pt>
                <c:pt idx="1">
                  <c:v>Illes Balears</c:v>
                </c:pt>
                <c:pt idx="2">
                  <c:v>Galícia</c:v>
                </c:pt>
                <c:pt idx="3">
                  <c:v>Navarra</c:v>
                </c:pt>
                <c:pt idx="4">
                  <c:v>Castella i Lleó</c:v>
                </c:pt>
                <c:pt idx="5">
                  <c:v>Madrid</c:v>
                </c:pt>
                <c:pt idx="6">
                  <c:v>Extremadura</c:v>
                </c:pt>
                <c:pt idx="7">
                  <c:v>Aragó</c:v>
                </c:pt>
                <c:pt idx="8">
                  <c:v>Astúries</c:v>
                </c:pt>
                <c:pt idx="9">
                  <c:v>Cantàbria</c:v>
                </c:pt>
                <c:pt idx="10">
                  <c:v>Catalunya</c:v>
                </c:pt>
                <c:pt idx="11">
                  <c:v>La Rioja</c:v>
                </c:pt>
                <c:pt idx="12">
                  <c:v>Espanya</c:v>
                </c:pt>
                <c:pt idx="13">
                  <c:v>Illes Canàries</c:v>
                </c:pt>
                <c:pt idx="14">
                  <c:v>Com. Valenciana</c:v>
                </c:pt>
                <c:pt idx="15">
                  <c:v>Castella-la Manxa</c:v>
                </c:pt>
                <c:pt idx="16">
                  <c:v>Múrcia</c:v>
                </c:pt>
                <c:pt idx="17">
                  <c:v>Andalusia</c:v>
                </c:pt>
              </c:strCache>
            </c:strRef>
          </c:cat>
          <c:val>
            <c:numRef>
              <c:f>'Q9-GA22-GA26'!$M$4:$M$21</c:f>
              <c:numCache>
                <c:formatCode>0.0</c:formatCode>
                <c:ptCount val="18"/>
                <c:pt idx="0">
                  <c:v>-6.1</c:v>
                </c:pt>
                <c:pt idx="1">
                  <c:v>-7.8</c:v>
                </c:pt>
                <c:pt idx="2">
                  <c:v>-8.1</c:v>
                </c:pt>
                <c:pt idx="3">
                  <c:v>-8.5</c:v>
                </c:pt>
                <c:pt idx="4">
                  <c:v>-8.6999999999999993</c:v>
                </c:pt>
                <c:pt idx="5">
                  <c:v>-9.3000000000000007</c:v>
                </c:pt>
                <c:pt idx="6">
                  <c:v>-9.4</c:v>
                </c:pt>
                <c:pt idx="7">
                  <c:v>-9.5</c:v>
                </c:pt>
                <c:pt idx="8">
                  <c:v>-9.5</c:v>
                </c:pt>
                <c:pt idx="9">
                  <c:v>-9.6</c:v>
                </c:pt>
                <c:pt idx="10">
                  <c:v>-9.6</c:v>
                </c:pt>
                <c:pt idx="11">
                  <c:v>-9.6</c:v>
                </c:pt>
                <c:pt idx="12">
                  <c:v>-9.6999999999999993</c:v>
                </c:pt>
                <c:pt idx="13">
                  <c:v>-10</c:v>
                </c:pt>
                <c:pt idx="14">
                  <c:v>-10.8</c:v>
                </c:pt>
                <c:pt idx="15">
                  <c:v>-11</c:v>
                </c:pt>
                <c:pt idx="16">
                  <c:v>-11.1</c:v>
                </c:pt>
                <c:pt idx="17">
                  <c:v>-11.9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25B-471E-A432-C3E5D88CF0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0"/>
        <c:axId val="121287040"/>
        <c:axId val="121288576"/>
      </c:barChart>
      <c:catAx>
        <c:axId val="121287040"/>
        <c:scaling>
          <c:orientation val="maxMin"/>
        </c:scaling>
        <c:delete val="0"/>
        <c:axPos val="l"/>
        <c:numFmt formatCode="General" sourceLinked="1"/>
        <c:majorTickMark val="out"/>
        <c:minorTickMark val="none"/>
        <c:tickLblPos val="high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ca-ES"/>
          </a:p>
        </c:txPr>
        <c:crossAx val="12128857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21288576"/>
        <c:scaling>
          <c:orientation val="minMax"/>
        </c:scaling>
        <c:delete val="0"/>
        <c:axPos val="b"/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ca-ES"/>
          </a:p>
        </c:txPr>
        <c:crossAx val="121287040"/>
        <c:crosses val="max"/>
        <c:crossBetween val="between"/>
      </c:valAx>
      <c:spPr>
        <a:noFill/>
        <a:ln w="3175">
          <a:solidFill>
            <a:srgbClr val="969696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7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ca-ES"/>
    </a:p>
  </c:txPr>
  <c:printSettings>
    <c:headerFooter alignWithMargins="0"/>
    <c:pageMargins b="1" l="0.75000000000000133" r="0.75000000000000133" t="1" header="0" footer="0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 sz="700"/>
              <a:t>Gràfic IA-1.24. Percentatge</a:t>
            </a:r>
            <a:r>
              <a:rPr lang="es-ES" sz="700" baseline="0"/>
              <a:t> de</a:t>
            </a:r>
            <a:r>
              <a:rPr lang="es-ES" sz="700"/>
              <a:t> variació anual 2014-2019 del VAB 
del sector de la construcció a preus constants </a:t>
            </a:r>
          </a:p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 sz="700"/>
              <a:t>per comunitats autònomes</a:t>
            </a:r>
          </a:p>
        </c:rich>
      </c:tx>
      <c:layout>
        <c:manualLayout>
          <c:xMode val="edge"/>
          <c:yMode val="edge"/>
          <c:x val="0.16140424552194182"/>
          <c:y val="3.196333867877510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36140474713797788"/>
          <c:y val="0.13470349668124126"/>
          <c:w val="0.5193000250137918"/>
          <c:h val="0.78310676884178843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'Q9-GA22-GA26'!$O$3</c:f>
              <c:strCache>
                <c:ptCount val="1"/>
                <c:pt idx="0">
                  <c:v>2014-2019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solidFill>
                <a:schemeClr val="accent6">
                  <a:lumMod val="40000"/>
                  <a:lumOff val="60000"/>
                </a:schemeClr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0-7308-45DF-B96F-0B0CD2629088}"/>
              </c:ext>
            </c:extLst>
          </c:dPt>
          <c:dPt>
            <c:idx val="6"/>
            <c:invertIfNegative val="0"/>
            <c:bubble3D val="0"/>
            <c:spPr>
              <a:solidFill>
                <a:schemeClr val="bg1">
                  <a:lumMod val="85000"/>
                </a:schemeClr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7308-45DF-B96F-0B0CD2629088}"/>
              </c:ext>
            </c:extLst>
          </c:dPt>
          <c:dLbls>
            <c:dLbl>
              <c:idx val="0"/>
              <c:layout>
                <c:manualLayout>
                  <c:x val="-9.3567251461988306E-3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7308-45DF-B96F-0B0CD2629088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7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ca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'Q9-GA22-GA26'!$N$4:$N$21</c:f>
              <c:strCache>
                <c:ptCount val="18"/>
                <c:pt idx="0">
                  <c:v>Illes Balears</c:v>
                </c:pt>
                <c:pt idx="1">
                  <c:v>Illes Canàries</c:v>
                </c:pt>
                <c:pt idx="2">
                  <c:v>Com. Valenciana</c:v>
                </c:pt>
                <c:pt idx="3">
                  <c:v>Andalusia</c:v>
                </c:pt>
                <c:pt idx="4">
                  <c:v>Madrid</c:v>
                </c:pt>
                <c:pt idx="5">
                  <c:v>Múrcia</c:v>
                </c:pt>
                <c:pt idx="6">
                  <c:v>Espanya</c:v>
                </c:pt>
                <c:pt idx="7">
                  <c:v>Navarra</c:v>
                </c:pt>
                <c:pt idx="8">
                  <c:v>La Rioja</c:v>
                </c:pt>
                <c:pt idx="9">
                  <c:v>Catalunya</c:v>
                </c:pt>
                <c:pt idx="10">
                  <c:v>Castella-la Manxa</c:v>
                </c:pt>
                <c:pt idx="11">
                  <c:v>Aragó</c:v>
                </c:pt>
                <c:pt idx="12">
                  <c:v>Cantàbria</c:v>
                </c:pt>
                <c:pt idx="13">
                  <c:v>Extremadura</c:v>
                </c:pt>
                <c:pt idx="14">
                  <c:v>Astúries</c:v>
                </c:pt>
                <c:pt idx="15">
                  <c:v>Castella i Lleó</c:v>
                </c:pt>
                <c:pt idx="16">
                  <c:v>Galícia</c:v>
                </c:pt>
                <c:pt idx="17">
                  <c:v>País Basc</c:v>
                </c:pt>
              </c:strCache>
            </c:strRef>
          </c:cat>
          <c:val>
            <c:numRef>
              <c:f>'Q9-GA22-GA26'!$O$4:$O$21</c:f>
              <c:numCache>
                <c:formatCode>0.0</c:formatCode>
                <c:ptCount val="18"/>
                <c:pt idx="0">
                  <c:v>4.3</c:v>
                </c:pt>
                <c:pt idx="1">
                  <c:v>4.2</c:v>
                </c:pt>
                <c:pt idx="2">
                  <c:v>3.6</c:v>
                </c:pt>
                <c:pt idx="3">
                  <c:v>3.5</c:v>
                </c:pt>
                <c:pt idx="4">
                  <c:v>3.4</c:v>
                </c:pt>
                <c:pt idx="5">
                  <c:v>2.9</c:v>
                </c:pt>
                <c:pt idx="6">
                  <c:v>2.9</c:v>
                </c:pt>
                <c:pt idx="7">
                  <c:v>2.8</c:v>
                </c:pt>
                <c:pt idx="8">
                  <c:v>2.8</c:v>
                </c:pt>
                <c:pt idx="9">
                  <c:v>2.7</c:v>
                </c:pt>
                <c:pt idx="10">
                  <c:v>2.4</c:v>
                </c:pt>
                <c:pt idx="11">
                  <c:v>2.2999999999999998</c:v>
                </c:pt>
                <c:pt idx="12">
                  <c:v>2.2000000000000002</c:v>
                </c:pt>
                <c:pt idx="13">
                  <c:v>2.2000000000000002</c:v>
                </c:pt>
                <c:pt idx="14">
                  <c:v>2.1</c:v>
                </c:pt>
                <c:pt idx="15">
                  <c:v>1.8</c:v>
                </c:pt>
                <c:pt idx="16">
                  <c:v>1.8</c:v>
                </c:pt>
                <c:pt idx="17">
                  <c:v>1.8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308-45DF-B96F-0B0CD262908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0"/>
        <c:axId val="121397248"/>
        <c:axId val="121398784"/>
      </c:barChart>
      <c:catAx>
        <c:axId val="121397248"/>
        <c:scaling>
          <c:orientation val="maxMin"/>
        </c:scaling>
        <c:delete val="0"/>
        <c:axPos val="l"/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ca-ES"/>
          </a:p>
        </c:txPr>
        <c:crossAx val="12139878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21398784"/>
        <c:scaling>
          <c:orientation val="minMax"/>
        </c:scaling>
        <c:delete val="0"/>
        <c:axPos val="b"/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ca-ES"/>
          </a:p>
        </c:txPr>
        <c:crossAx val="121397248"/>
        <c:crosses val="max"/>
        <c:crossBetween val="between"/>
      </c:valAx>
      <c:spPr>
        <a:noFill/>
        <a:ln w="3175">
          <a:solidFill>
            <a:srgbClr val="969696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7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ca-ES"/>
    </a:p>
  </c:txPr>
  <c:printSettings>
    <c:headerFooter alignWithMargins="0"/>
    <c:pageMargins b="1" l="0.75000000000000133" r="0.75000000000000133" t="1" header="0" footer="0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 sz="700"/>
              <a:t>Gràfic IA-1.25. Percentatge</a:t>
            </a:r>
            <a:r>
              <a:rPr lang="es-ES" sz="700" baseline="0"/>
              <a:t> de</a:t>
            </a:r>
            <a:r>
              <a:rPr lang="es-ES" sz="700"/>
              <a:t> variació anual 2019 del VAB del sector de la construcció a preus constants 
per comunitats autònomes</a:t>
            </a:r>
          </a:p>
        </c:rich>
      </c:tx>
      <c:layout>
        <c:manualLayout>
          <c:xMode val="edge"/>
          <c:yMode val="edge"/>
          <c:x val="0.16083952792614209"/>
          <c:y val="1.974183750949126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36014047499944657"/>
          <c:y val="0.13439650483665919"/>
          <c:w val="0.5174834009700765"/>
          <c:h val="0.78359996040357383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'Q9-GA22-GA26'!$Q$3</c:f>
              <c:strCache>
                <c:ptCount val="1"/>
                <c:pt idx="0">
                  <c:v>2019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2"/>
            <c:invertIfNegative val="0"/>
            <c:bubble3D val="0"/>
            <c:spPr>
              <a:solidFill>
                <a:schemeClr val="accent6">
                  <a:lumMod val="40000"/>
                  <a:lumOff val="60000"/>
                </a:schemeClr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0-BA92-43B2-9DFA-1B54456E5BBE}"/>
              </c:ext>
            </c:extLst>
          </c:dPt>
          <c:dPt>
            <c:idx val="10"/>
            <c:invertIfNegative val="0"/>
            <c:bubble3D val="0"/>
            <c:spPr>
              <a:solidFill>
                <a:schemeClr val="bg1">
                  <a:lumMod val="85000"/>
                </a:schemeClr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BA92-43B2-9DFA-1B54456E5BBE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7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ca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'Q9-GA22-GA26'!$P$4:$P$21</c:f>
              <c:strCache>
                <c:ptCount val="18"/>
                <c:pt idx="0">
                  <c:v>Extremadura</c:v>
                </c:pt>
                <c:pt idx="1">
                  <c:v>La Rioja</c:v>
                </c:pt>
                <c:pt idx="2">
                  <c:v>Illes Balears</c:v>
                </c:pt>
                <c:pt idx="3">
                  <c:v>Cantàbria</c:v>
                </c:pt>
                <c:pt idx="4">
                  <c:v>Andalusia</c:v>
                </c:pt>
                <c:pt idx="5">
                  <c:v>Madrid</c:v>
                </c:pt>
                <c:pt idx="6">
                  <c:v>Illes Canàries</c:v>
                </c:pt>
                <c:pt idx="7">
                  <c:v>Aragó</c:v>
                </c:pt>
                <c:pt idx="8">
                  <c:v>Com. Valenciana</c:v>
                </c:pt>
                <c:pt idx="9">
                  <c:v>Múrcia</c:v>
                </c:pt>
                <c:pt idx="10">
                  <c:v>Espanya</c:v>
                </c:pt>
                <c:pt idx="11">
                  <c:v>Catalunya</c:v>
                </c:pt>
                <c:pt idx="12">
                  <c:v>Castella-la Manxa</c:v>
                </c:pt>
                <c:pt idx="13">
                  <c:v>Navarra</c:v>
                </c:pt>
                <c:pt idx="14">
                  <c:v>Castella i Lleó</c:v>
                </c:pt>
                <c:pt idx="15">
                  <c:v>País Basc</c:v>
                </c:pt>
                <c:pt idx="16">
                  <c:v>Astúries</c:v>
                </c:pt>
                <c:pt idx="17">
                  <c:v>Galícia</c:v>
                </c:pt>
              </c:strCache>
            </c:strRef>
          </c:cat>
          <c:val>
            <c:numRef>
              <c:f>'Q9-GA22-GA26'!$Q$4:$Q$21</c:f>
              <c:numCache>
                <c:formatCode>0.0</c:formatCode>
                <c:ptCount val="18"/>
                <c:pt idx="0">
                  <c:v>8.5</c:v>
                </c:pt>
                <c:pt idx="1">
                  <c:v>7.2</c:v>
                </c:pt>
                <c:pt idx="2">
                  <c:v>7</c:v>
                </c:pt>
                <c:pt idx="3">
                  <c:v>6.9</c:v>
                </c:pt>
                <c:pt idx="4">
                  <c:v>6.4</c:v>
                </c:pt>
                <c:pt idx="5">
                  <c:v>5.9</c:v>
                </c:pt>
                <c:pt idx="6">
                  <c:v>5.7</c:v>
                </c:pt>
                <c:pt idx="7">
                  <c:v>5.4</c:v>
                </c:pt>
                <c:pt idx="8">
                  <c:v>5.4</c:v>
                </c:pt>
                <c:pt idx="9">
                  <c:v>5.4</c:v>
                </c:pt>
                <c:pt idx="10">
                  <c:v>5.3</c:v>
                </c:pt>
                <c:pt idx="11">
                  <c:v>5.2</c:v>
                </c:pt>
                <c:pt idx="12">
                  <c:v>4.5999999999999996</c:v>
                </c:pt>
                <c:pt idx="13">
                  <c:v>4.2</c:v>
                </c:pt>
                <c:pt idx="14">
                  <c:v>4.0999999999999996</c:v>
                </c:pt>
                <c:pt idx="15">
                  <c:v>3.9</c:v>
                </c:pt>
                <c:pt idx="16">
                  <c:v>3.5</c:v>
                </c:pt>
                <c:pt idx="17">
                  <c:v>2.7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A92-43B2-9DFA-1B54456E5BB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0"/>
        <c:axId val="121519104"/>
        <c:axId val="121520896"/>
      </c:barChart>
      <c:catAx>
        <c:axId val="121519104"/>
        <c:scaling>
          <c:orientation val="maxMin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ca-ES"/>
          </a:p>
        </c:txPr>
        <c:crossAx val="12152089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21520896"/>
        <c:scaling>
          <c:orientation val="minMax"/>
          <c:max val="10"/>
          <c:min val="0"/>
        </c:scaling>
        <c:delete val="0"/>
        <c:axPos val="b"/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ca-ES"/>
          </a:p>
        </c:txPr>
        <c:crossAx val="121519104"/>
        <c:crosses val="max"/>
        <c:crossBetween val="between"/>
        <c:majorUnit val="2"/>
      </c:valAx>
      <c:spPr>
        <a:noFill/>
        <a:ln w="3175">
          <a:solidFill>
            <a:srgbClr val="969696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7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ca-ES"/>
    </a:p>
  </c:txPr>
  <c:printSettings>
    <c:headerFooter alignWithMargins="0"/>
    <c:pageMargins b="1" l="0.75000000000000133" r="0.75000000000000133" t="1" header="0" footer="0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 sz="700"/>
              <a:t>Gràfic IA-1.26. Percentatge</a:t>
            </a:r>
            <a:r>
              <a:rPr lang="es-ES" sz="700" baseline="0"/>
              <a:t> de</a:t>
            </a:r>
            <a:r>
              <a:rPr lang="es-ES" sz="700"/>
              <a:t> variació anual 2020 del VAB del</a:t>
            </a:r>
            <a:r>
              <a:rPr lang="es-ES" sz="700" baseline="0"/>
              <a:t> </a:t>
            </a:r>
            <a:r>
              <a:rPr lang="es-ES" sz="700"/>
              <a:t>sector de la construcció a preus constants 
per comunitats autònomes</a:t>
            </a:r>
          </a:p>
        </c:rich>
      </c:tx>
      <c:layout>
        <c:manualLayout>
          <c:xMode val="edge"/>
          <c:yMode val="edge"/>
          <c:x val="0.16083952792614209"/>
          <c:y val="1.670463173880030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6341831396949527"/>
          <c:y val="0.13992239580530808"/>
          <c:w val="0.5174834009700765"/>
          <c:h val="0.78359996040357405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'Q9-GA22-GA26'!$S$3</c:f>
              <c:strCache>
                <c:ptCount val="1"/>
                <c:pt idx="0">
                  <c:v>2020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8"/>
            <c:invertIfNegative val="0"/>
            <c:bubble3D val="0"/>
            <c:spPr>
              <a:solidFill>
                <a:schemeClr val="bg1">
                  <a:lumMod val="85000"/>
                </a:schemeClr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0-5097-4E6C-8986-CFEB4658DAEF}"/>
              </c:ext>
            </c:extLst>
          </c:dPt>
          <c:dPt>
            <c:idx val="16"/>
            <c:invertIfNegative val="0"/>
            <c:bubble3D val="0"/>
            <c:spPr>
              <a:solidFill>
                <a:schemeClr val="accent6">
                  <a:lumMod val="40000"/>
                  <a:lumOff val="60000"/>
                </a:schemeClr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5097-4E6C-8986-CFEB4658DAEF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7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ca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'Q9-GA22-GA26'!$R$4:$R$21</c:f>
              <c:strCache>
                <c:ptCount val="18"/>
                <c:pt idx="0">
                  <c:v>Castella i Lleó</c:v>
                </c:pt>
                <c:pt idx="1">
                  <c:v>Extremadura</c:v>
                </c:pt>
                <c:pt idx="2">
                  <c:v>Aragó</c:v>
                </c:pt>
                <c:pt idx="3">
                  <c:v>Catalunya</c:v>
                </c:pt>
                <c:pt idx="4">
                  <c:v>Navarra</c:v>
                </c:pt>
                <c:pt idx="5">
                  <c:v>Astúries</c:v>
                </c:pt>
                <c:pt idx="6">
                  <c:v>Madrid</c:v>
                </c:pt>
                <c:pt idx="7">
                  <c:v>Andalusia</c:v>
                </c:pt>
                <c:pt idx="8">
                  <c:v>Espanya</c:v>
                </c:pt>
                <c:pt idx="9">
                  <c:v>Com. Valenciana</c:v>
                </c:pt>
                <c:pt idx="10">
                  <c:v>Galícia</c:v>
                </c:pt>
                <c:pt idx="11">
                  <c:v>Castella-la Manxa</c:v>
                </c:pt>
                <c:pt idx="12">
                  <c:v>Cantàbria</c:v>
                </c:pt>
                <c:pt idx="13">
                  <c:v>La Rioja</c:v>
                </c:pt>
                <c:pt idx="14">
                  <c:v>País Basc</c:v>
                </c:pt>
                <c:pt idx="15">
                  <c:v>Múrcia</c:v>
                </c:pt>
                <c:pt idx="16">
                  <c:v>Illes Balears</c:v>
                </c:pt>
                <c:pt idx="17">
                  <c:v>Illes Canàries</c:v>
                </c:pt>
              </c:strCache>
            </c:strRef>
          </c:cat>
          <c:val>
            <c:numRef>
              <c:f>'Q9-GA22-GA26'!$S$4:$S$21</c:f>
              <c:numCache>
                <c:formatCode>0.0</c:formatCode>
                <c:ptCount val="18"/>
                <c:pt idx="0">
                  <c:v>-9.8000000000000007</c:v>
                </c:pt>
                <c:pt idx="1">
                  <c:v>-10.4</c:v>
                </c:pt>
                <c:pt idx="2">
                  <c:v>-10.5</c:v>
                </c:pt>
                <c:pt idx="3">
                  <c:v>-10.7</c:v>
                </c:pt>
                <c:pt idx="4">
                  <c:v>-10.9</c:v>
                </c:pt>
                <c:pt idx="5">
                  <c:v>-11</c:v>
                </c:pt>
                <c:pt idx="6">
                  <c:v>-11</c:v>
                </c:pt>
                <c:pt idx="7">
                  <c:v>-11.3</c:v>
                </c:pt>
                <c:pt idx="8">
                  <c:v>-11.3</c:v>
                </c:pt>
                <c:pt idx="9">
                  <c:v>-11.4</c:v>
                </c:pt>
                <c:pt idx="10">
                  <c:v>-11.4</c:v>
                </c:pt>
                <c:pt idx="11">
                  <c:v>-11.9</c:v>
                </c:pt>
                <c:pt idx="12">
                  <c:v>-12</c:v>
                </c:pt>
                <c:pt idx="13">
                  <c:v>-12</c:v>
                </c:pt>
                <c:pt idx="14">
                  <c:v>-12.1</c:v>
                </c:pt>
                <c:pt idx="15">
                  <c:v>-12.2</c:v>
                </c:pt>
                <c:pt idx="16">
                  <c:v>-12.5</c:v>
                </c:pt>
                <c:pt idx="17">
                  <c:v>-13.1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097-4E6C-8986-CFEB4658DAE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0"/>
        <c:axId val="121559296"/>
        <c:axId val="121565184"/>
      </c:barChart>
      <c:catAx>
        <c:axId val="121559296"/>
        <c:scaling>
          <c:orientation val="maxMin"/>
        </c:scaling>
        <c:delete val="0"/>
        <c:axPos val="l"/>
        <c:numFmt formatCode="General" sourceLinked="1"/>
        <c:majorTickMark val="out"/>
        <c:minorTickMark val="none"/>
        <c:tickLblPos val="high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ca-ES"/>
          </a:p>
        </c:txPr>
        <c:crossAx val="12156518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21565184"/>
        <c:scaling>
          <c:orientation val="minMax"/>
          <c:max val="0"/>
          <c:min val="-20"/>
        </c:scaling>
        <c:delete val="0"/>
        <c:axPos val="b"/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ca-ES"/>
          </a:p>
        </c:txPr>
        <c:crossAx val="121559296"/>
        <c:crosses val="max"/>
        <c:crossBetween val="between"/>
        <c:majorUnit val="5"/>
      </c:valAx>
      <c:spPr>
        <a:noFill/>
        <a:ln w="3175">
          <a:solidFill>
            <a:srgbClr val="969696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7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ca-ES"/>
    </a:p>
  </c:txPr>
  <c:printSettings>
    <c:headerFooter alignWithMargins="0"/>
    <c:pageMargins b="1" l="0.75000000000000155" r="0.75000000000000155" t="1" header="0" footer="0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 sz="700"/>
              <a:t>Gràfic IA-1.27. Percentatge</a:t>
            </a:r>
            <a:r>
              <a:rPr lang="es-ES" sz="700" baseline="0"/>
              <a:t> de</a:t>
            </a:r>
            <a:r>
              <a:rPr lang="es-ES" sz="700"/>
              <a:t> variació anual 2001-2007 del VAB del sector de serveis a preus constants 
per comunitats autònomes</a:t>
            </a:r>
          </a:p>
        </c:rich>
      </c:tx>
      <c:layout>
        <c:manualLayout>
          <c:xMode val="edge"/>
          <c:yMode val="edge"/>
          <c:x val="0.15789510521711134"/>
          <c:y val="3.20366132723112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36140474713797788"/>
          <c:y val="0.13501144164759768"/>
          <c:w val="0.54737029663616021"/>
          <c:h val="0.78260869565217583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'Q10-GA27-GA31'!$K$3</c:f>
              <c:strCache>
                <c:ptCount val="1"/>
                <c:pt idx="0">
                  <c:v>2001-2007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6"/>
            <c:invertIfNegative val="0"/>
            <c:bubble3D val="0"/>
            <c:spPr>
              <a:solidFill>
                <a:schemeClr val="bg1">
                  <a:lumMod val="85000"/>
                </a:schemeClr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0-F527-467E-9397-C90C5DDFEE9C}"/>
              </c:ext>
            </c:extLst>
          </c:dPt>
          <c:dPt>
            <c:idx val="17"/>
            <c:invertIfNegative val="0"/>
            <c:bubble3D val="0"/>
            <c:spPr>
              <a:solidFill>
                <a:schemeClr val="accent6">
                  <a:lumMod val="40000"/>
                  <a:lumOff val="60000"/>
                </a:schemeClr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F527-467E-9397-C90C5DDFEE9C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7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ca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'Q10-GA27-GA31'!$J$4:$J$21</c:f>
              <c:strCache>
                <c:ptCount val="18"/>
                <c:pt idx="0">
                  <c:v>Castella-la Manxa</c:v>
                </c:pt>
                <c:pt idx="1">
                  <c:v>Madrid</c:v>
                </c:pt>
                <c:pt idx="2">
                  <c:v>Catalunya</c:v>
                </c:pt>
                <c:pt idx="3">
                  <c:v>Múrcia</c:v>
                </c:pt>
                <c:pt idx="4">
                  <c:v>La Rioja</c:v>
                </c:pt>
                <c:pt idx="5">
                  <c:v>Com. Valenciana</c:v>
                </c:pt>
                <c:pt idx="6">
                  <c:v>Espanya</c:v>
                </c:pt>
                <c:pt idx="7">
                  <c:v>Cantàbria</c:v>
                </c:pt>
                <c:pt idx="8">
                  <c:v>Galícia</c:v>
                </c:pt>
                <c:pt idx="9">
                  <c:v>Astúries</c:v>
                </c:pt>
                <c:pt idx="10">
                  <c:v>Andalusia</c:v>
                </c:pt>
                <c:pt idx="11">
                  <c:v>Extremadura</c:v>
                </c:pt>
                <c:pt idx="12">
                  <c:v>País Basc</c:v>
                </c:pt>
                <c:pt idx="13">
                  <c:v>Aragó</c:v>
                </c:pt>
                <c:pt idx="14">
                  <c:v>Navarra</c:v>
                </c:pt>
                <c:pt idx="15">
                  <c:v>Castella i Lleó</c:v>
                </c:pt>
                <c:pt idx="16">
                  <c:v>Illes Canàries</c:v>
                </c:pt>
                <c:pt idx="17">
                  <c:v>Illes Balears</c:v>
                </c:pt>
              </c:strCache>
            </c:strRef>
          </c:cat>
          <c:val>
            <c:numRef>
              <c:f>'Q10-GA27-GA31'!$K$4:$K$21</c:f>
              <c:numCache>
                <c:formatCode>0.0</c:formatCode>
                <c:ptCount val="18"/>
                <c:pt idx="0">
                  <c:v>5.5</c:v>
                </c:pt>
                <c:pt idx="1">
                  <c:v>4.9000000000000004</c:v>
                </c:pt>
                <c:pt idx="2">
                  <c:v>4.5999999999999996</c:v>
                </c:pt>
                <c:pt idx="3">
                  <c:v>4.4000000000000004</c:v>
                </c:pt>
                <c:pt idx="4">
                  <c:v>4.3</c:v>
                </c:pt>
                <c:pt idx="5">
                  <c:v>4.2</c:v>
                </c:pt>
                <c:pt idx="6">
                  <c:v>4.0999999999999996</c:v>
                </c:pt>
                <c:pt idx="7">
                  <c:v>3.9</c:v>
                </c:pt>
                <c:pt idx="8">
                  <c:v>3.9</c:v>
                </c:pt>
                <c:pt idx="9">
                  <c:v>3.8</c:v>
                </c:pt>
                <c:pt idx="10">
                  <c:v>3.7</c:v>
                </c:pt>
                <c:pt idx="11">
                  <c:v>3.7</c:v>
                </c:pt>
                <c:pt idx="12">
                  <c:v>3.6</c:v>
                </c:pt>
                <c:pt idx="13">
                  <c:v>3.3</c:v>
                </c:pt>
                <c:pt idx="14">
                  <c:v>3.2</c:v>
                </c:pt>
                <c:pt idx="15">
                  <c:v>3.1</c:v>
                </c:pt>
                <c:pt idx="16">
                  <c:v>2.9</c:v>
                </c:pt>
                <c:pt idx="17">
                  <c:v>2.4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527-467E-9397-C90C5DDFEE9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0"/>
        <c:axId val="121497472"/>
        <c:axId val="121499008"/>
      </c:barChart>
      <c:catAx>
        <c:axId val="121497472"/>
        <c:scaling>
          <c:orientation val="maxMin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ca-ES"/>
          </a:p>
        </c:txPr>
        <c:crossAx val="12149900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21499008"/>
        <c:scaling>
          <c:orientation val="minMax"/>
          <c:max val="8"/>
        </c:scaling>
        <c:delete val="0"/>
        <c:axPos val="b"/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ca-ES"/>
          </a:p>
        </c:txPr>
        <c:crossAx val="121497472"/>
        <c:crosses val="max"/>
        <c:crossBetween val="between"/>
        <c:majorUnit val="2"/>
      </c:valAx>
      <c:spPr>
        <a:noFill/>
        <a:ln w="3175">
          <a:solidFill>
            <a:srgbClr val="969696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7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ca-ES"/>
    </a:p>
  </c:txPr>
  <c:printSettings>
    <c:headerFooter alignWithMargins="0"/>
    <c:pageMargins b="1" l="0.75000000000000133" r="0.75000000000000133" t="1" header="0" footer="0"/>
    <c:pageSetup paperSize="9" orientation="landscape"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 sz="700"/>
              <a:t>Gràfic IA-1.28. Percentatge</a:t>
            </a:r>
            <a:r>
              <a:rPr lang="es-ES" sz="700" baseline="0"/>
              <a:t> de</a:t>
            </a:r>
            <a:r>
              <a:rPr lang="es-ES" sz="700"/>
              <a:t> variació anual 2008-2013 del VAB </a:t>
            </a:r>
            <a:r>
              <a:rPr lang="es-ES" sz="700" b="0" i="0" u="none" strike="noStrike" baseline="0">
                <a:effectLst/>
              </a:rPr>
              <a:t>del sector de serveis </a:t>
            </a:r>
            <a:r>
              <a:rPr lang="es-ES" sz="700"/>
              <a:t>a preus constants 
per comunitats autònomes</a:t>
            </a:r>
          </a:p>
        </c:rich>
      </c:tx>
      <c:layout>
        <c:manualLayout>
          <c:xMode val="edge"/>
          <c:yMode val="edge"/>
          <c:x val="0.14934808824572601"/>
          <c:y val="2.343586469570721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36842231504356965"/>
          <c:y val="0.13470349668124126"/>
          <c:w val="0.55087908058895485"/>
          <c:h val="0.78310676884178843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'Q10-GA27-GA31'!$M$3</c:f>
              <c:strCache>
                <c:ptCount val="1"/>
                <c:pt idx="0">
                  <c:v>2008-2013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4"/>
            <c:invertIfNegative val="0"/>
            <c:bubble3D val="0"/>
            <c:spPr>
              <a:solidFill>
                <a:schemeClr val="accent6">
                  <a:lumMod val="40000"/>
                  <a:lumOff val="60000"/>
                </a:schemeClr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0-4595-4225-9881-7232B50BD516}"/>
              </c:ext>
            </c:extLst>
          </c:dPt>
          <c:dPt>
            <c:idx val="9"/>
            <c:invertIfNegative val="0"/>
            <c:bubble3D val="0"/>
            <c:spPr>
              <a:solidFill>
                <a:schemeClr val="bg1">
                  <a:lumMod val="85000"/>
                </a:schemeClr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4595-4225-9881-7232B50BD516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7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ca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'Q10-GA27-GA31'!$L$4:$L$21</c:f>
              <c:strCache>
                <c:ptCount val="18"/>
                <c:pt idx="0">
                  <c:v>Extremadura</c:v>
                </c:pt>
                <c:pt idx="1">
                  <c:v>Galícia</c:v>
                </c:pt>
                <c:pt idx="2">
                  <c:v>Madrid</c:v>
                </c:pt>
                <c:pt idx="3">
                  <c:v>País Basc</c:v>
                </c:pt>
                <c:pt idx="4">
                  <c:v>Illes Balears</c:v>
                </c:pt>
                <c:pt idx="5">
                  <c:v>Castella-la Manxa</c:v>
                </c:pt>
                <c:pt idx="6">
                  <c:v>Navarra</c:v>
                </c:pt>
                <c:pt idx="7">
                  <c:v>Astúries</c:v>
                </c:pt>
                <c:pt idx="8">
                  <c:v>Cantàbria</c:v>
                </c:pt>
                <c:pt idx="9">
                  <c:v>Espanya</c:v>
                </c:pt>
                <c:pt idx="10">
                  <c:v>Aragó</c:v>
                </c:pt>
                <c:pt idx="11">
                  <c:v>Catalunya</c:v>
                </c:pt>
                <c:pt idx="12">
                  <c:v>La Rioja</c:v>
                </c:pt>
                <c:pt idx="13">
                  <c:v>Múrcia</c:v>
                </c:pt>
                <c:pt idx="14">
                  <c:v>Andalusia</c:v>
                </c:pt>
                <c:pt idx="15">
                  <c:v>Illes Canàries</c:v>
                </c:pt>
                <c:pt idx="16">
                  <c:v>Castella i Lleó</c:v>
                </c:pt>
                <c:pt idx="17">
                  <c:v>Com. Valenciana</c:v>
                </c:pt>
              </c:strCache>
            </c:strRef>
          </c:cat>
          <c:val>
            <c:numRef>
              <c:f>'Q10-GA27-GA31'!$M$4:$M$21</c:f>
              <c:numCache>
                <c:formatCode>0.0</c:formatCode>
                <c:ptCount val="18"/>
                <c:pt idx="0">
                  <c:v>0.8</c:v>
                </c:pt>
                <c:pt idx="1">
                  <c:v>0.7</c:v>
                </c:pt>
                <c:pt idx="2">
                  <c:v>0.7</c:v>
                </c:pt>
                <c:pt idx="3">
                  <c:v>0.7</c:v>
                </c:pt>
                <c:pt idx="4">
                  <c:v>0.6</c:v>
                </c:pt>
                <c:pt idx="5">
                  <c:v>0.6</c:v>
                </c:pt>
                <c:pt idx="6">
                  <c:v>0.6</c:v>
                </c:pt>
                <c:pt idx="7">
                  <c:v>0.4</c:v>
                </c:pt>
                <c:pt idx="8">
                  <c:v>0.4</c:v>
                </c:pt>
                <c:pt idx="9">
                  <c:v>0.4</c:v>
                </c:pt>
                <c:pt idx="10">
                  <c:v>0.3</c:v>
                </c:pt>
                <c:pt idx="11">
                  <c:v>0.3</c:v>
                </c:pt>
                <c:pt idx="12">
                  <c:v>0.3</c:v>
                </c:pt>
                <c:pt idx="13">
                  <c:v>0.2</c:v>
                </c:pt>
                <c:pt idx="14">
                  <c:v>0.1</c:v>
                </c:pt>
                <c:pt idx="15">
                  <c:v>0.1</c:v>
                </c:pt>
                <c:pt idx="16">
                  <c:v>0.1</c:v>
                </c:pt>
                <c:pt idx="17">
                  <c:v>-0.4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595-4225-9881-7232B50BD5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0"/>
        <c:axId val="121619584"/>
        <c:axId val="121621120"/>
      </c:barChart>
      <c:catAx>
        <c:axId val="121619584"/>
        <c:scaling>
          <c:orientation val="maxMin"/>
        </c:scaling>
        <c:delete val="0"/>
        <c:axPos val="l"/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ca-ES"/>
          </a:p>
        </c:txPr>
        <c:crossAx val="12162112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21621120"/>
        <c:scaling>
          <c:orientation val="minMax"/>
          <c:max val="2"/>
          <c:min val="-2"/>
        </c:scaling>
        <c:delete val="0"/>
        <c:axPos val="b"/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ca-ES"/>
          </a:p>
        </c:txPr>
        <c:crossAx val="121619584"/>
        <c:crosses val="max"/>
        <c:crossBetween val="between"/>
        <c:majorUnit val="1"/>
      </c:valAx>
      <c:spPr>
        <a:noFill/>
        <a:ln w="3175">
          <a:solidFill>
            <a:srgbClr val="969696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7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ca-ES"/>
    </a:p>
  </c:txPr>
  <c:printSettings>
    <c:headerFooter alignWithMargins="0"/>
    <c:pageMargins b="1" l="0.75000000000000133" r="0.75000000000000133" t="1" header="0" footer="0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 sz="700"/>
              <a:t>Gràfic IA-1.29. Percentatge</a:t>
            </a:r>
            <a:r>
              <a:rPr lang="es-ES" sz="700" baseline="0"/>
              <a:t> de</a:t>
            </a:r>
            <a:r>
              <a:rPr lang="es-ES" sz="700"/>
              <a:t> variació anual 2014-2019 del VAB </a:t>
            </a:r>
            <a:r>
              <a:rPr lang="es-ES" sz="700" b="0" i="0" u="none" strike="noStrike" baseline="0">
                <a:effectLst/>
              </a:rPr>
              <a:t>del sector de serveis </a:t>
            </a:r>
            <a:r>
              <a:rPr lang="es-ES" sz="700"/>
              <a:t>a preus constants 
per comunitats autònomes</a:t>
            </a:r>
          </a:p>
        </c:rich>
      </c:tx>
      <c:layout>
        <c:manualLayout>
          <c:xMode val="edge"/>
          <c:yMode val="edge"/>
          <c:x val="0.16140424552194182"/>
          <c:y val="3.196333867877510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36140474713797788"/>
          <c:y val="0.13470349668124126"/>
          <c:w val="0.52280880896658899"/>
          <c:h val="0.78310676884178843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'Q10-GA27-GA31'!$O$3</c:f>
              <c:strCache>
                <c:ptCount val="1"/>
                <c:pt idx="0">
                  <c:v>2014-2019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solidFill>
                <a:schemeClr val="accent6">
                  <a:lumMod val="40000"/>
                  <a:lumOff val="60000"/>
                </a:schemeClr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0-D930-4AB1-892D-C3C610DAF081}"/>
              </c:ext>
            </c:extLst>
          </c:dPt>
          <c:dPt>
            <c:idx val="5"/>
            <c:invertIfNegative val="0"/>
            <c:bubble3D val="0"/>
            <c:spPr>
              <a:solidFill>
                <a:schemeClr val="bg1">
                  <a:lumMod val="85000"/>
                </a:schemeClr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D930-4AB1-892D-C3C610DAF08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7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ca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'Q10-GA27-GA31'!$N$4:$N$21</c:f>
              <c:strCache>
                <c:ptCount val="18"/>
                <c:pt idx="0">
                  <c:v>Illes Balears</c:v>
                </c:pt>
                <c:pt idx="1">
                  <c:v>Madrid</c:v>
                </c:pt>
                <c:pt idx="2">
                  <c:v>Catalunya</c:v>
                </c:pt>
                <c:pt idx="3">
                  <c:v>Galícia</c:v>
                </c:pt>
                <c:pt idx="4">
                  <c:v>Navarra</c:v>
                </c:pt>
                <c:pt idx="5">
                  <c:v>Espanya</c:v>
                </c:pt>
                <c:pt idx="6">
                  <c:v>Illes Canàries</c:v>
                </c:pt>
                <c:pt idx="7">
                  <c:v>Múrcia</c:v>
                </c:pt>
                <c:pt idx="8">
                  <c:v>País Basc</c:v>
                </c:pt>
                <c:pt idx="9">
                  <c:v>La Rioja</c:v>
                </c:pt>
                <c:pt idx="10">
                  <c:v>Com. Valenciana</c:v>
                </c:pt>
                <c:pt idx="11">
                  <c:v>Andalusia</c:v>
                </c:pt>
                <c:pt idx="12">
                  <c:v>Cantàbria</c:v>
                </c:pt>
                <c:pt idx="13">
                  <c:v>Castella-la Manxa</c:v>
                </c:pt>
                <c:pt idx="14">
                  <c:v>Castella i Lleó</c:v>
                </c:pt>
                <c:pt idx="15">
                  <c:v>Aragó</c:v>
                </c:pt>
                <c:pt idx="16">
                  <c:v>Extremadura</c:v>
                </c:pt>
                <c:pt idx="17">
                  <c:v>Astúries</c:v>
                </c:pt>
              </c:strCache>
            </c:strRef>
          </c:cat>
          <c:val>
            <c:numRef>
              <c:f>'Q10-GA27-GA31'!$O$4:$O$21</c:f>
              <c:numCache>
                <c:formatCode>0.0</c:formatCode>
                <c:ptCount val="18"/>
                <c:pt idx="0">
                  <c:v>3.3</c:v>
                </c:pt>
                <c:pt idx="1">
                  <c:v>3</c:v>
                </c:pt>
                <c:pt idx="2">
                  <c:v>2.7</c:v>
                </c:pt>
                <c:pt idx="3">
                  <c:v>2.5</c:v>
                </c:pt>
                <c:pt idx="4">
                  <c:v>2.5</c:v>
                </c:pt>
                <c:pt idx="5">
                  <c:v>2.5</c:v>
                </c:pt>
                <c:pt idx="6">
                  <c:v>2.4</c:v>
                </c:pt>
                <c:pt idx="7">
                  <c:v>2.4</c:v>
                </c:pt>
                <c:pt idx="8">
                  <c:v>2.4</c:v>
                </c:pt>
                <c:pt idx="9">
                  <c:v>2.4</c:v>
                </c:pt>
                <c:pt idx="10">
                  <c:v>2.2999999999999998</c:v>
                </c:pt>
                <c:pt idx="11">
                  <c:v>2.1</c:v>
                </c:pt>
                <c:pt idx="12">
                  <c:v>1.9</c:v>
                </c:pt>
                <c:pt idx="13">
                  <c:v>1.9</c:v>
                </c:pt>
                <c:pt idx="14">
                  <c:v>1.8</c:v>
                </c:pt>
                <c:pt idx="15">
                  <c:v>1.7</c:v>
                </c:pt>
                <c:pt idx="16">
                  <c:v>1.6</c:v>
                </c:pt>
                <c:pt idx="17">
                  <c:v>1.3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930-4AB1-892D-C3C610DAF08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0"/>
        <c:axId val="121647488"/>
        <c:axId val="121649024"/>
      </c:barChart>
      <c:catAx>
        <c:axId val="121647488"/>
        <c:scaling>
          <c:orientation val="maxMin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ca-ES"/>
          </a:p>
        </c:txPr>
        <c:crossAx val="12164902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21649024"/>
        <c:scaling>
          <c:orientation val="minMax"/>
        </c:scaling>
        <c:delete val="0"/>
        <c:axPos val="b"/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ca-ES"/>
          </a:p>
        </c:txPr>
        <c:crossAx val="121647488"/>
        <c:crosses val="max"/>
        <c:crossBetween val="between"/>
        <c:majorUnit val="1"/>
      </c:valAx>
      <c:spPr>
        <a:noFill/>
        <a:ln w="3175">
          <a:solidFill>
            <a:srgbClr val="969696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7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ca-ES"/>
    </a:p>
  </c:txPr>
  <c:printSettings>
    <c:headerFooter alignWithMargins="0"/>
    <c:pageMargins b="1" l="0.75000000000000133" r="0.75000000000000133" t="1" header="0" footer="0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 sz="700"/>
              <a:t>Gràfic IA-1.3. Evolució de les taxes de variació del PIB. Volum encadenat (2014-2021) (Base 2010)</a:t>
            </a:r>
          </a:p>
        </c:rich>
      </c:tx>
      <c:layout>
        <c:manualLayout>
          <c:xMode val="edge"/>
          <c:yMode val="edge"/>
          <c:x val="0.15445722674496218"/>
          <c:y val="3.906261717285344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8.9923428992863735E-2"/>
          <c:y val="0.25510267633598832"/>
          <c:w val="0.85763953059586651"/>
          <c:h val="0.6071443696796518"/>
        </c:manualLayout>
      </c:layout>
      <c:lineChart>
        <c:grouping val="standard"/>
        <c:varyColors val="0"/>
        <c:ser>
          <c:idx val="0"/>
          <c:order val="0"/>
          <c:tx>
            <c:strRef>
              <c:f>'Q3-GA3'!$A$3</c:f>
              <c:strCache>
                <c:ptCount val="1"/>
                <c:pt idx="0">
                  <c:v>Zona euro</c:v>
                </c:pt>
              </c:strCache>
            </c:strRef>
          </c:tx>
          <c:spPr>
            <a:ln w="25400">
              <a:solidFill>
                <a:srgbClr val="969696"/>
              </a:solidFill>
              <a:prstDash val="solid"/>
            </a:ln>
          </c:spPr>
          <c:marker>
            <c:symbol val="none"/>
          </c:marker>
          <c:cat>
            <c:strRef>
              <c:f>'Q3-GA3'!$B$2:$I$2</c:f>
              <c:strCache>
                <c:ptCount val="8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 (p)</c:v>
                </c:pt>
              </c:strCache>
            </c:strRef>
          </c:cat>
          <c:val>
            <c:numRef>
              <c:f>'Q3-GA3'!$B$3:$I$3</c:f>
              <c:numCache>
                <c:formatCode>0.0</c:formatCode>
                <c:ptCount val="8"/>
                <c:pt idx="0">
                  <c:v>1.4</c:v>
                </c:pt>
                <c:pt idx="1">
                  <c:v>2</c:v>
                </c:pt>
                <c:pt idx="2">
                  <c:v>1.9</c:v>
                </c:pt>
                <c:pt idx="3">
                  <c:v>2.6</c:v>
                </c:pt>
                <c:pt idx="4">
                  <c:v>1.8</c:v>
                </c:pt>
                <c:pt idx="5">
                  <c:v>1.6</c:v>
                </c:pt>
                <c:pt idx="6">
                  <c:v>-6.4</c:v>
                </c:pt>
                <c:pt idx="7">
                  <c:v>5.4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DF7-4DA2-A3F2-1FB28EE06F1B}"/>
            </c:ext>
          </c:extLst>
        </c:ser>
        <c:ser>
          <c:idx val="1"/>
          <c:order val="1"/>
          <c:tx>
            <c:strRef>
              <c:f>'Q3-GA3'!$A$4</c:f>
              <c:strCache>
                <c:ptCount val="1"/>
                <c:pt idx="0">
                  <c:v>Espanya</c:v>
                </c:pt>
              </c:strCache>
            </c:strRef>
          </c:tx>
          <c:spPr>
            <a:ln w="25400">
              <a:solidFill>
                <a:srgbClr val="FF9900"/>
              </a:solidFill>
              <a:prstDash val="solid"/>
            </a:ln>
          </c:spPr>
          <c:marker>
            <c:symbol val="none"/>
          </c:marker>
          <c:cat>
            <c:strRef>
              <c:f>'Q3-GA3'!$B$2:$I$2</c:f>
              <c:strCache>
                <c:ptCount val="8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 (p)</c:v>
                </c:pt>
              </c:strCache>
            </c:strRef>
          </c:cat>
          <c:val>
            <c:numRef>
              <c:f>'Q3-GA3'!$B$4:$I$4</c:f>
              <c:numCache>
                <c:formatCode>0.0</c:formatCode>
                <c:ptCount val="8"/>
                <c:pt idx="0">
                  <c:v>1.4</c:v>
                </c:pt>
                <c:pt idx="1">
                  <c:v>3.8</c:v>
                </c:pt>
                <c:pt idx="2">
                  <c:v>3</c:v>
                </c:pt>
                <c:pt idx="3">
                  <c:v>3</c:v>
                </c:pt>
                <c:pt idx="4">
                  <c:v>2.2999999999999998</c:v>
                </c:pt>
                <c:pt idx="5">
                  <c:v>2.1</c:v>
                </c:pt>
                <c:pt idx="6">
                  <c:v>-10.8</c:v>
                </c:pt>
                <c:pt idx="7">
                  <c:v>5.0999999999999996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DF7-4DA2-A3F2-1FB28EE06F1B}"/>
            </c:ext>
          </c:extLst>
        </c:ser>
        <c:ser>
          <c:idx val="2"/>
          <c:order val="2"/>
          <c:tx>
            <c:strRef>
              <c:f>'Q3-GA3'!$A$5</c:f>
              <c:strCache>
                <c:ptCount val="1"/>
                <c:pt idx="0">
                  <c:v>Illes Balears</c:v>
                </c:pt>
              </c:strCache>
            </c:strRef>
          </c:tx>
          <c:spPr>
            <a:ln w="25400">
              <a:solidFill>
                <a:srgbClr val="99CCFF"/>
              </a:solidFill>
              <a:prstDash val="solid"/>
            </a:ln>
          </c:spPr>
          <c:marker>
            <c:symbol val="none"/>
          </c:marker>
          <c:cat>
            <c:strRef>
              <c:f>'Q3-GA3'!$B$2:$I$2</c:f>
              <c:strCache>
                <c:ptCount val="8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 (p)</c:v>
                </c:pt>
              </c:strCache>
            </c:strRef>
          </c:cat>
          <c:val>
            <c:numRef>
              <c:f>'Q3-GA3'!$B$5:$I$5</c:f>
              <c:numCache>
                <c:formatCode>0.0</c:formatCode>
                <c:ptCount val="8"/>
                <c:pt idx="0">
                  <c:v>1</c:v>
                </c:pt>
                <c:pt idx="1">
                  <c:v>3.6294646560111001</c:v>
                </c:pt>
                <c:pt idx="2">
                  <c:v>4.1778099999999796</c:v>
                </c:pt>
                <c:pt idx="3">
                  <c:v>3.2632835336256827</c:v>
                </c:pt>
                <c:pt idx="4">
                  <c:v>2.9542534082009597</c:v>
                </c:pt>
                <c:pt idx="5">
                  <c:v>1.84321605864326</c:v>
                </c:pt>
                <c:pt idx="6">
                  <c:v>-20.649820079127203</c:v>
                </c:pt>
                <c:pt idx="7">
                  <c:v>10.3518955561404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DF7-4DA2-A3F2-1FB28EE06F1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19655808"/>
        <c:axId val="119551104"/>
      </c:lineChart>
      <c:catAx>
        <c:axId val="11965580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ca-ES"/>
          </a:p>
        </c:txPr>
        <c:crossAx val="11955110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19551104"/>
        <c:scaling>
          <c:orientation val="minMax"/>
        </c:scaling>
        <c:delete val="0"/>
        <c:axPos val="l"/>
        <c:majorGridlines>
          <c:spPr>
            <a:ln w="3175">
              <a:solidFill>
                <a:srgbClr val="969696"/>
              </a:solidFill>
              <a:prstDash val="sysDash"/>
            </a:ln>
          </c:spPr>
        </c:majorGridlines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ca-ES"/>
          </a:p>
        </c:txPr>
        <c:crossAx val="119655808"/>
        <c:crosses val="autoZero"/>
        <c:crossBetween val="between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18813559322033899"/>
          <c:y val="0.13775563768814614"/>
          <c:w val="0.64237288135593218"/>
          <c:h val="8.1632653061224497E-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7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ca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7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ca-ES"/>
    </a:p>
  </c:txPr>
  <c:printSettings>
    <c:headerFooter alignWithMargins="0"/>
    <c:pageMargins b="1" l="0.75000000000000133" r="0.75000000000000133" t="1" header="0" footer="0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 sz="700"/>
              <a:t>Gràfic IA-1.30. Percentatge</a:t>
            </a:r>
            <a:r>
              <a:rPr lang="es-ES" sz="700" baseline="0"/>
              <a:t> de</a:t>
            </a:r>
            <a:r>
              <a:rPr lang="es-ES" sz="700"/>
              <a:t> variació anual 2019 del VAB 
</a:t>
            </a:r>
            <a:r>
              <a:rPr lang="es-ES" sz="700" b="0" i="0" u="none" strike="noStrike" baseline="0">
                <a:effectLst/>
              </a:rPr>
              <a:t>del sector de serveis </a:t>
            </a:r>
            <a:r>
              <a:rPr lang="es-ES" sz="700"/>
              <a:t>a preus constants 
per comunitats autònomes</a:t>
            </a:r>
          </a:p>
        </c:rich>
      </c:tx>
      <c:layout>
        <c:manualLayout>
          <c:xMode val="edge"/>
          <c:yMode val="edge"/>
          <c:x val="0.13540321836767208"/>
          <c:y val="1.36674259681093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36014047499944657"/>
          <c:y val="0.13439650483665919"/>
          <c:w val="0.52447641990210458"/>
          <c:h val="0.78359996040357383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'Q10-GA27-GA31'!$Q$3</c:f>
              <c:strCache>
                <c:ptCount val="1"/>
                <c:pt idx="0">
                  <c:v>2019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2"/>
            <c:invertIfNegative val="0"/>
            <c:bubble3D val="0"/>
            <c:spPr>
              <a:solidFill>
                <a:schemeClr val="accent6">
                  <a:lumMod val="40000"/>
                  <a:lumOff val="60000"/>
                </a:schemeClr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0-7C8B-49BE-9527-E7C69189F0D8}"/>
              </c:ext>
            </c:extLst>
          </c:dPt>
          <c:dPt>
            <c:idx val="6"/>
            <c:invertIfNegative val="0"/>
            <c:bubble3D val="0"/>
            <c:spPr>
              <a:solidFill>
                <a:schemeClr val="bg1">
                  <a:lumMod val="85000"/>
                </a:schemeClr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7C8B-49BE-9527-E7C69189F0D8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7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ca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'Q10-GA27-GA31'!$P$4:$P$21</c:f>
              <c:strCache>
                <c:ptCount val="18"/>
                <c:pt idx="0">
                  <c:v>Madrid</c:v>
                </c:pt>
                <c:pt idx="1">
                  <c:v>La Rioja</c:v>
                </c:pt>
                <c:pt idx="2">
                  <c:v>Illes Balears</c:v>
                </c:pt>
                <c:pt idx="3">
                  <c:v>Catalunya</c:v>
                </c:pt>
                <c:pt idx="4">
                  <c:v>Andalusia</c:v>
                </c:pt>
                <c:pt idx="5">
                  <c:v>Navarra</c:v>
                </c:pt>
                <c:pt idx="6">
                  <c:v>Espanya</c:v>
                </c:pt>
                <c:pt idx="7">
                  <c:v>Illes Canàries</c:v>
                </c:pt>
                <c:pt idx="8">
                  <c:v>Castella-la Manxa</c:v>
                </c:pt>
                <c:pt idx="9">
                  <c:v>País Basc</c:v>
                </c:pt>
                <c:pt idx="10">
                  <c:v>Castella i Lleó</c:v>
                </c:pt>
                <c:pt idx="11">
                  <c:v>Com. Valenciana</c:v>
                </c:pt>
                <c:pt idx="12">
                  <c:v>Galícia</c:v>
                </c:pt>
                <c:pt idx="13">
                  <c:v>Múrcia</c:v>
                </c:pt>
                <c:pt idx="14">
                  <c:v>Cantàbria</c:v>
                </c:pt>
                <c:pt idx="15">
                  <c:v>Extremadura</c:v>
                </c:pt>
                <c:pt idx="16">
                  <c:v>Astúries</c:v>
                </c:pt>
                <c:pt idx="17">
                  <c:v>Aragó</c:v>
                </c:pt>
              </c:strCache>
            </c:strRef>
          </c:cat>
          <c:val>
            <c:numRef>
              <c:f>'Q10-GA27-GA31'!$Q$4:$Q$21</c:f>
              <c:numCache>
                <c:formatCode>0.0</c:formatCode>
                <c:ptCount val="18"/>
                <c:pt idx="0">
                  <c:v>2.9</c:v>
                </c:pt>
                <c:pt idx="1">
                  <c:v>2.8</c:v>
                </c:pt>
                <c:pt idx="2">
                  <c:v>2.7</c:v>
                </c:pt>
                <c:pt idx="3">
                  <c:v>2.6</c:v>
                </c:pt>
                <c:pt idx="4">
                  <c:v>2.5</c:v>
                </c:pt>
                <c:pt idx="5">
                  <c:v>2.4</c:v>
                </c:pt>
                <c:pt idx="6">
                  <c:v>2.2999999999999998</c:v>
                </c:pt>
                <c:pt idx="7">
                  <c:v>2.1</c:v>
                </c:pt>
                <c:pt idx="8">
                  <c:v>2</c:v>
                </c:pt>
                <c:pt idx="9">
                  <c:v>2</c:v>
                </c:pt>
                <c:pt idx="10">
                  <c:v>1.8</c:v>
                </c:pt>
                <c:pt idx="11">
                  <c:v>1.8</c:v>
                </c:pt>
                <c:pt idx="12">
                  <c:v>1.8</c:v>
                </c:pt>
                <c:pt idx="13">
                  <c:v>1.7</c:v>
                </c:pt>
                <c:pt idx="14">
                  <c:v>1.4</c:v>
                </c:pt>
                <c:pt idx="15">
                  <c:v>1.3</c:v>
                </c:pt>
                <c:pt idx="16">
                  <c:v>0.8</c:v>
                </c:pt>
                <c:pt idx="17">
                  <c:v>0.6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C8B-49BE-9527-E7C69189F0D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0"/>
        <c:axId val="121695616"/>
        <c:axId val="121902208"/>
      </c:barChart>
      <c:catAx>
        <c:axId val="121695616"/>
        <c:scaling>
          <c:orientation val="maxMin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ca-ES"/>
          </a:p>
        </c:txPr>
        <c:crossAx val="12190220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21902208"/>
        <c:scaling>
          <c:orientation val="minMax"/>
        </c:scaling>
        <c:delete val="0"/>
        <c:axPos val="b"/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ca-ES"/>
          </a:p>
        </c:txPr>
        <c:crossAx val="121695616"/>
        <c:crosses val="max"/>
        <c:crossBetween val="between"/>
      </c:valAx>
      <c:spPr>
        <a:noFill/>
        <a:ln w="3175">
          <a:solidFill>
            <a:srgbClr val="969696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7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ca-ES"/>
    </a:p>
  </c:txPr>
  <c:printSettings>
    <c:headerFooter alignWithMargins="0"/>
    <c:pageMargins b="1" l="0.75000000000000133" r="0.75000000000000133" t="1" header="0" footer="0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 sz="700"/>
              <a:t>Gràfic IA-1.31. Percentatge de variació anual 2020 del VAB </a:t>
            </a:r>
            <a:r>
              <a:rPr lang="es-ES" sz="700" b="0" i="0" u="none" strike="noStrike" baseline="0">
                <a:effectLst/>
              </a:rPr>
              <a:t>del sector de serveis </a:t>
            </a:r>
            <a:r>
              <a:rPr lang="es-ES" sz="700"/>
              <a:t>a preus constants 
per comunitats autònomes</a:t>
            </a:r>
          </a:p>
        </c:rich>
      </c:tx>
      <c:layout>
        <c:manualLayout>
          <c:xMode val="edge"/>
          <c:yMode val="edge"/>
          <c:x val="0.14801901510562926"/>
          <c:y val="1.670463173880030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36014059431382289"/>
          <c:y val="0.14654541758589995"/>
          <c:w val="0.52447641990210458"/>
          <c:h val="0.78359996040357405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'Q10-GA27-GA31'!$S$3</c:f>
              <c:strCache>
                <c:ptCount val="1"/>
                <c:pt idx="0">
                  <c:v>2020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14"/>
            <c:invertIfNegative val="0"/>
            <c:bubble3D val="0"/>
            <c:spPr>
              <a:solidFill>
                <a:schemeClr val="bg1">
                  <a:lumMod val="85000"/>
                </a:schemeClr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0-B032-490B-AE63-A2399099A099}"/>
              </c:ext>
            </c:extLst>
          </c:dPt>
          <c:dPt>
            <c:idx val="17"/>
            <c:invertIfNegative val="0"/>
            <c:bubble3D val="0"/>
            <c:spPr>
              <a:solidFill>
                <a:schemeClr val="accent6">
                  <a:lumMod val="40000"/>
                  <a:lumOff val="60000"/>
                </a:schemeClr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B032-490B-AE63-A2399099A099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7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ca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'Q10-GA27-GA31'!$R$4:$R$21</c:f>
              <c:strCache>
                <c:ptCount val="18"/>
                <c:pt idx="0">
                  <c:v>Navarra</c:v>
                </c:pt>
                <c:pt idx="1">
                  <c:v>Extremadura</c:v>
                </c:pt>
                <c:pt idx="2">
                  <c:v>Castella-la Manxa</c:v>
                </c:pt>
                <c:pt idx="3">
                  <c:v>Múrcia</c:v>
                </c:pt>
                <c:pt idx="4">
                  <c:v>Castella i Lleó</c:v>
                </c:pt>
                <c:pt idx="5">
                  <c:v>País Basc</c:v>
                </c:pt>
                <c:pt idx="6">
                  <c:v>La Rioja</c:v>
                </c:pt>
                <c:pt idx="7">
                  <c:v>Galícia</c:v>
                </c:pt>
                <c:pt idx="8">
                  <c:v>Aragó</c:v>
                </c:pt>
                <c:pt idx="9">
                  <c:v>Astúries</c:v>
                </c:pt>
                <c:pt idx="10">
                  <c:v>Cantàbria</c:v>
                </c:pt>
                <c:pt idx="11">
                  <c:v>Com. Valenciana</c:v>
                </c:pt>
                <c:pt idx="12">
                  <c:v>Andalusia</c:v>
                </c:pt>
                <c:pt idx="13">
                  <c:v>Madrid</c:v>
                </c:pt>
                <c:pt idx="14">
                  <c:v>Espanya</c:v>
                </c:pt>
                <c:pt idx="15">
                  <c:v>Catalunya</c:v>
                </c:pt>
                <c:pt idx="16">
                  <c:v>Illes Canàries</c:v>
                </c:pt>
                <c:pt idx="17">
                  <c:v>Illes Balears</c:v>
                </c:pt>
              </c:strCache>
            </c:strRef>
          </c:cat>
          <c:val>
            <c:numRef>
              <c:f>'Q10-GA27-GA31'!$S$4:$S$21</c:f>
              <c:numCache>
                <c:formatCode>0.0</c:formatCode>
                <c:ptCount val="18"/>
                <c:pt idx="0">
                  <c:v>-7.4</c:v>
                </c:pt>
                <c:pt idx="1">
                  <c:v>-8.8000000000000007</c:v>
                </c:pt>
                <c:pt idx="2">
                  <c:v>-8.9</c:v>
                </c:pt>
                <c:pt idx="3">
                  <c:v>-8.9</c:v>
                </c:pt>
                <c:pt idx="4">
                  <c:v>-9.3000000000000007</c:v>
                </c:pt>
                <c:pt idx="5">
                  <c:v>-9.3000000000000007</c:v>
                </c:pt>
                <c:pt idx="6">
                  <c:v>-9.3000000000000007</c:v>
                </c:pt>
                <c:pt idx="7">
                  <c:v>-9.4</c:v>
                </c:pt>
                <c:pt idx="8">
                  <c:v>-9.5</c:v>
                </c:pt>
                <c:pt idx="9">
                  <c:v>-9.6999999999999993</c:v>
                </c:pt>
                <c:pt idx="10">
                  <c:v>-9.6999999999999993</c:v>
                </c:pt>
                <c:pt idx="11">
                  <c:v>-10.6</c:v>
                </c:pt>
                <c:pt idx="12">
                  <c:v>-11</c:v>
                </c:pt>
                <c:pt idx="13">
                  <c:v>-11.4</c:v>
                </c:pt>
                <c:pt idx="14">
                  <c:v>-11.5</c:v>
                </c:pt>
                <c:pt idx="15">
                  <c:v>-12.2</c:v>
                </c:pt>
                <c:pt idx="16">
                  <c:v>-19.5</c:v>
                </c:pt>
                <c:pt idx="17">
                  <c:v>-23.3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032-490B-AE63-A2399099A09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0"/>
        <c:axId val="121940608"/>
        <c:axId val="121942400"/>
      </c:barChart>
      <c:catAx>
        <c:axId val="121940608"/>
        <c:scaling>
          <c:orientation val="maxMin"/>
        </c:scaling>
        <c:delete val="0"/>
        <c:axPos val="l"/>
        <c:numFmt formatCode="General" sourceLinked="1"/>
        <c:majorTickMark val="out"/>
        <c:minorTickMark val="none"/>
        <c:tickLblPos val="high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ca-ES"/>
          </a:p>
        </c:txPr>
        <c:crossAx val="12194240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21942400"/>
        <c:scaling>
          <c:orientation val="minMax"/>
        </c:scaling>
        <c:delete val="0"/>
        <c:axPos val="b"/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ca-ES"/>
          </a:p>
        </c:txPr>
        <c:crossAx val="121940608"/>
        <c:crosses val="max"/>
        <c:crossBetween val="between"/>
      </c:valAx>
      <c:spPr>
        <a:noFill/>
        <a:ln w="3175">
          <a:solidFill>
            <a:srgbClr val="969696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7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ca-ES"/>
    </a:p>
  </c:txPr>
  <c:printSettings>
    <c:headerFooter alignWithMargins="0"/>
    <c:pageMargins b="1" l="0.75000000000000155" r="0.75000000000000155" t="1" header="0" footer="0"/>
    <c:pageSetup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 sz="700"/>
              <a:t>Gràfic IA-1.32. Percentatge</a:t>
            </a:r>
            <a:r>
              <a:rPr lang="es-ES" sz="700" baseline="0"/>
              <a:t> de</a:t>
            </a:r>
            <a:r>
              <a:rPr lang="es-ES" sz="700"/>
              <a:t> variació anual 2001-2007 del VAB </a:t>
            </a:r>
            <a:r>
              <a:rPr lang="es-ES" sz="700" b="0" i="0" u="none" strike="noStrike" baseline="0">
                <a:effectLst/>
              </a:rPr>
              <a:t>del sector de serveis </a:t>
            </a:r>
            <a:r>
              <a:rPr lang="es-ES" sz="700"/>
              <a:t>predominantment de mercat a preus constants per comunitats autònomes</a:t>
            </a:r>
          </a:p>
        </c:rich>
      </c:tx>
      <c:layout>
        <c:manualLayout>
          <c:xMode val="edge"/>
          <c:yMode val="edge"/>
          <c:x val="0.13349789953941707"/>
          <c:y val="9.3897498481479626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36140474713797788"/>
          <c:y val="0.13501144164759768"/>
          <c:w val="0.54737029663616021"/>
          <c:h val="0.78260869565217583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'Q11-GA32-GA36'!$K$3</c:f>
              <c:strCache>
                <c:ptCount val="1"/>
                <c:pt idx="0">
                  <c:v>2001-2007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7"/>
            <c:invertIfNegative val="0"/>
            <c:bubble3D val="0"/>
            <c:spPr>
              <a:solidFill>
                <a:schemeClr val="bg1">
                  <a:lumMod val="85000"/>
                </a:schemeClr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0-279D-44CC-A1E0-E9F73A2EBF17}"/>
              </c:ext>
            </c:extLst>
          </c:dPt>
          <c:dPt>
            <c:idx val="17"/>
            <c:invertIfNegative val="0"/>
            <c:bubble3D val="0"/>
            <c:spPr>
              <a:solidFill>
                <a:schemeClr val="accent6">
                  <a:lumMod val="40000"/>
                  <a:lumOff val="60000"/>
                </a:schemeClr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279D-44CC-A1E0-E9F73A2EBF17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7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ca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'Q11-GA32-GA36'!$J$4:$J$21</c:f>
              <c:strCache>
                <c:ptCount val="18"/>
                <c:pt idx="0">
                  <c:v>Castella-la Manxa</c:v>
                </c:pt>
                <c:pt idx="1">
                  <c:v>Madrid</c:v>
                </c:pt>
                <c:pt idx="2">
                  <c:v>Múrcia</c:v>
                </c:pt>
                <c:pt idx="3">
                  <c:v>Extremadura</c:v>
                </c:pt>
                <c:pt idx="4">
                  <c:v>Catalunya</c:v>
                </c:pt>
                <c:pt idx="5">
                  <c:v>Galícia</c:v>
                </c:pt>
                <c:pt idx="6">
                  <c:v>La Rioja</c:v>
                </c:pt>
                <c:pt idx="7">
                  <c:v>Espanya</c:v>
                </c:pt>
                <c:pt idx="8">
                  <c:v>Com. Valenciana</c:v>
                </c:pt>
                <c:pt idx="9">
                  <c:v>Andalusia</c:v>
                </c:pt>
                <c:pt idx="10">
                  <c:v>Aragó</c:v>
                </c:pt>
                <c:pt idx="11">
                  <c:v>País Basc</c:v>
                </c:pt>
                <c:pt idx="12">
                  <c:v>Cantàbria</c:v>
                </c:pt>
                <c:pt idx="13">
                  <c:v>Astúries</c:v>
                </c:pt>
                <c:pt idx="14">
                  <c:v>Castella i Lleó</c:v>
                </c:pt>
                <c:pt idx="15">
                  <c:v>Navarra</c:v>
                </c:pt>
                <c:pt idx="16">
                  <c:v>Illes Canàries</c:v>
                </c:pt>
                <c:pt idx="17">
                  <c:v>Illes Balears</c:v>
                </c:pt>
              </c:strCache>
            </c:strRef>
          </c:cat>
          <c:val>
            <c:numRef>
              <c:f>'Q11-GA32-GA36'!$K$4:$K$21</c:f>
              <c:numCache>
                <c:formatCode>0.0</c:formatCode>
                <c:ptCount val="18"/>
                <c:pt idx="0">
                  <c:v>5.8</c:v>
                </c:pt>
                <c:pt idx="1">
                  <c:v>5.4</c:v>
                </c:pt>
                <c:pt idx="2">
                  <c:v>5.0999999999999996</c:v>
                </c:pt>
                <c:pt idx="3">
                  <c:v>4.7</c:v>
                </c:pt>
                <c:pt idx="4">
                  <c:v>4.5999999999999996</c:v>
                </c:pt>
                <c:pt idx="5">
                  <c:v>4.5</c:v>
                </c:pt>
                <c:pt idx="6">
                  <c:v>4.5</c:v>
                </c:pt>
                <c:pt idx="7">
                  <c:v>4.5</c:v>
                </c:pt>
                <c:pt idx="8">
                  <c:v>4.3</c:v>
                </c:pt>
                <c:pt idx="9">
                  <c:v>4.2</c:v>
                </c:pt>
                <c:pt idx="10">
                  <c:v>4.2</c:v>
                </c:pt>
                <c:pt idx="11">
                  <c:v>4.0999999999999996</c:v>
                </c:pt>
                <c:pt idx="12">
                  <c:v>3.8</c:v>
                </c:pt>
                <c:pt idx="13">
                  <c:v>3.7</c:v>
                </c:pt>
                <c:pt idx="14">
                  <c:v>3.7</c:v>
                </c:pt>
                <c:pt idx="15">
                  <c:v>3.7</c:v>
                </c:pt>
                <c:pt idx="16">
                  <c:v>3.2</c:v>
                </c:pt>
                <c:pt idx="17">
                  <c:v>2.1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79D-44CC-A1E0-E9F73A2EBF1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0"/>
        <c:axId val="125200640"/>
        <c:axId val="125206528"/>
      </c:barChart>
      <c:catAx>
        <c:axId val="125200640"/>
        <c:scaling>
          <c:orientation val="maxMin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ca-ES"/>
          </a:p>
        </c:txPr>
        <c:crossAx val="12520652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25206528"/>
        <c:scaling>
          <c:orientation val="minMax"/>
          <c:max val="8"/>
        </c:scaling>
        <c:delete val="0"/>
        <c:axPos val="b"/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ca-ES"/>
          </a:p>
        </c:txPr>
        <c:crossAx val="125200640"/>
        <c:crosses val="max"/>
        <c:crossBetween val="between"/>
        <c:majorUnit val="2"/>
      </c:valAx>
      <c:spPr>
        <a:noFill/>
        <a:ln w="3175">
          <a:solidFill>
            <a:srgbClr val="969696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7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ca-ES"/>
    </a:p>
  </c:txPr>
  <c:printSettings>
    <c:headerFooter alignWithMargins="0"/>
    <c:pageMargins b="1" l="0.75000000000000133" r="0.75000000000000133" t="1" header="0" footer="0"/>
    <c:pageSetup paperSize="9" orientation="landscape"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 sz="700"/>
              <a:t>Gràfic IA-1.33. Per</a:t>
            </a:r>
            <a:r>
              <a:rPr lang="es-ES" sz="700" baseline="0"/>
              <a:t>centatge de</a:t>
            </a:r>
            <a:r>
              <a:rPr lang="es-ES" sz="700"/>
              <a:t> variació anual 2008-2013 del </a:t>
            </a:r>
            <a:r>
              <a:rPr lang="es-ES" sz="700" b="0" i="0" u="none" strike="noStrike" baseline="0">
                <a:effectLst/>
              </a:rPr>
              <a:t>del sector de serveis </a:t>
            </a:r>
            <a:r>
              <a:rPr lang="es-ES" sz="700"/>
              <a:t>predominantment de mercat a preus constants per comunitats autònomes</a:t>
            </a:r>
          </a:p>
        </c:rich>
      </c:tx>
      <c:layout>
        <c:manualLayout>
          <c:xMode val="edge"/>
          <c:yMode val="edge"/>
          <c:x val="0.12982492977851454"/>
          <c:y val="6.5396592375105648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36842231504356965"/>
          <c:y val="0.13470349668124126"/>
          <c:w val="0.56140543244734264"/>
          <c:h val="0.78310676884178843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'Q11-GA32-GA36'!$M$3</c:f>
              <c:strCache>
                <c:ptCount val="1"/>
                <c:pt idx="0">
                  <c:v>2008-2013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5"/>
            <c:invertIfNegative val="0"/>
            <c:bubble3D val="0"/>
            <c:spPr>
              <a:solidFill>
                <a:schemeClr val="accent6">
                  <a:lumMod val="40000"/>
                  <a:lumOff val="60000"/>
                </a:schemeClr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0-3EBD-407F-9904-49A6757F871E}"/>
              </c:ext>
            </c:extLst>
          </c:dPt>
          <c:dPt>
            <c:idx val="8"/>
            <c:invertIfNegative val="0"/>
            <c:bubble3D val="0"/>
            <c:spPr>
              <a:solidFill>
                <a:schemeClr val="bg1">
                  <a:lumMod val="85000"/>
                </a:schemeClr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3EBD-407F-9904-49A6757F871E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7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ca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'Q11-GA32-GA36'!$L$4:$L$21</c:f>
              <c:strCache>
                <c:ptCount val="18"/>
                <c:pt idx="0">
                  <c:v>Extremadura</c:v>
                </c:pt>
                <c:pt idx="1">
                  <c:v>Galícia</c:v>
                </c:pt>
                <c:pt idx="2">
                  <c:v>Madrid</c:v>
                </c:pt>
                <c:pt idx="3">
                  <c:v>Castella-la Manxa</c:v>
                </c:pt>
                <c:pt idx="4">
                  <c:v>Navarra</c:v>
                </c:pt>
                <c:pt idx="5">
                  <c:v>Illes Balears</c:v>
                </c:pt>
                <c:pt idx="6">
                  <c:v>País Basc</c:v>
                </c:pt>
                <c:pt idx="7">
                  <c:v>Aragó</c:v>
                </c:pt>
                <c:pt idx="8">
                  <c:v>Espanya</c:v>
                </c:pt>
                <c:pt idx="9">
                  <c:v>Astúries</c:v>
                </c:pt>
                <c:pt idx="10">
                  <c:v>Illes Canàries</c:v>
                </c:pt>
                <c:pt idx="11">
                  <c:v>Cantàbria</c:v>
                </c:pt>
                <c:pt idx="12">
                  <c:v>Castella i Lleó</c:v>
                </c:pt>
                <c:pt idx="13">
                  <c:v>Catalunya</c:v>
                </c:pt>
                <c:pt idx="14">
                  <c:v>Múrcia</c:v>
                </c:pt>
                <c:pt idx="15">
                  <c:v>La Rioja</c:v>
                </c:pt>
                <c:pt idx="16">
                  <c:v>Andalusia</c:v>
                </c:pt>
                <c:pt idx="17">
                  <c:v>Com. Valenciana</c:v>
                </c:pt>
              </c:strCache>
            </c:strRef>
          </c:cat>
          <c:val>
            <c:numRef>
              <c:f>'Q11-GA32-GA36'!$M$4:$M$21</c:f>
              <c:numCache>
                <c:formatCode>0.0</c:formatCode>
                <c:ptCount val="18"/>
                <c:pt idx="0">
                  <c:v>0.8</c:v>
                </c:pt>
                <c:pt idx="1">
                  <c:v>0.7</c:v>
                </c:pt>
                <c:pt idx="2">
                  <c:v>0.7</c:v>
                </c:pt>
                <c:pt idx="3">
                  <c:v>0.5</c:v>
                </c:pt>
                <c:pt idx="4">
                  <c:v>0.5</c:v>
                </c:pt>
                <c:pt idx="5">
                  <c:v>0.4</c:v>
                </c:pt>
                <c:pt idx="6">
                  <c:v>0.4</c:v>
                </c:pt>
                <c:pt idx="7">
                  <c:v>0.2</c:v>
                </c:pt>
                <c:pt idx="8">
                  <c:v>0.1</c:v>
                </c:pt>
                <c:pt idx="9">
                  <c:v>0</c:v>
                </c:pt>
                <c:pt idx="10">
                  <c:v>-0.1</c:v>
                </c:pt>
                <c:pt idx="11">
                  <c:v>-0.1</c:v>
                </c:pt>
                <c:pt idx="12">
                  <c:v>-0.1</c:v>
                </c:pt>
                <c:pt idx="13">
                  <c:v>-0.1</c:v>
                </c:pt>
                <c:pt idx="14">
                  <c:v>-0.1</c:v>
                </c:pt>
                <c:pt idx="15">
                  <c:v>-0.1</c:v>
                </c:pt>
                <c:pt idx="16">
                  <c:v>-0.3</c:v>
                </c:pt>
                <c:pt idx="17">
                  <c:v>-1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EBD-407F-9904-49A6757F871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0"/>
        <c:axId val="121832960"/>
        <c:axId val="121834496"/>
      </c:barChart>
      <c:catAx>
        <c:axId val="121832960"/>
        <c:scaling>
          <c:orientation val="maxMin"/>
        </c:scaling>
        <c:delete val="0"/>
        <c:axPos val="l"/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ca-ES"/>
          </a:p>
        </c:txPr>
        <c:crossAx val="12183449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21834496"/>
        <c:scaling>
          <c:orientation val="minMax"/>
          <c:max val="2"/>
          <c:min val="-2"/>
        </c:scaling>
        <c:delete val="0"/>
        <c:axPos val="b"/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ca-ES"/>
          </a:p>
        </c:txPr>
        <c:crossAx val="121832960"/>
        <c:crosses val="max"/>
        <c:crossBetween val="between"/>
        <c:majorUnit val="1"/>
      </c:valAx>
      <c:spPr>
        <a:noFill/>
        <a:ln w="3175">
          <a:solidFill>
            <a:srgbClr val="969696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7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ca-ES"/>
    </a:p>
  </c:txPr>
  <c:printSettings>
    <c:headerFooter alignWithMargins="0"/>
    <c:pageMargins b="1" l="0.75000000000000133" r="0.75000000000000133" t="1" header="0" footer="0"/>
    <c:pageSetup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Gràfic IA-1.34. Percentatge</a:t>
            </a:r>
            <a:r>
              <a:rPr lang="es-ES" baseline="0"/>
              <a:t> de</a:t>
            </a:r>
            <a:r>
              <a:rPr lang="es-ES"/>
              <a:t> variació anual 2014-2019 del VAB </a:t>
            </a:r>
            <a:r>
              <a:rPr lang="es-ES" sz="700" b="0" i="0" u="none" strike="noStrike" baseline="0">
                <a:effectLst/>
              </a:rPr>
              <a:t>del sector de serveis </a:t>
            </a:r>
            <a:r>
              <a:rPr lang="es-ES"/>
              <a:t>predominantment de mercat a preus constants per comunitats autònomes</a:t>
            </a:r>
          </a:p>
        </c:rich>
      </c:tx>
      <c:layout>
        <c:manualLayout>
          <c:xMode val="edge"/>
          <c:yMode val="edge"/>
          <c:x val="0.12982492977851404"/>
          <c:y val="3.196333867877510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36140474713797788"/>
          <c:y val="0.13470349668124126"/>
          <c:w val="0.52280880896658899"/>
          <c:h val="0.78310676884178843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'Q11-GA32-GA36'!$O$3</c:f>
              <c:strCache>
                <c:ptCount val="1"/>
                <c:pt idx="0">
                  <c:v>2014-2019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solidFill>
                <a:schemeClr val="accent6">
                  <a:lumMod val="40000"/>
                  <a:lumOff val="60000"/>
                </a:schemeClr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0-4FBF-42CF-A9DB-780737BC7C69}"/>
              </c:ext>
            </c:extLst>
          </c:dPt>
          <c:dPt>
            <c:idx val="5"/>
            <c:invertIfNegative val="0"/>
            <c:bubble3D val="0"/>
            <c:spPr>
              <a:solidFill>
                <a:schemeClr val="bg1">
                  <a:lumMod val="85000"/>
                </a:schemeClr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4FBF-42CF-A9DB-780737BC7C69}"/>
              </c:ext>
            </c:extLst>
          </c:dPt>
          <c:dLbls>
            <c:dLbl>
              <c:idx val="0"/>
              <c:layout>
                <c:manualLayout>
                  <c:x val="-1.4035087719298246E-2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FBF-42CF-A9DB-780737BC7C69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7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ca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'Q11-GA32-GA36'!$N$4:$N$21</c:f>
              <c:strCache>
                <c:ptCount val="18"/>
                <c:pt idx="0">
                  <c:v>Illes Balears</c:v>
                </c:pt>
                <c:pt idx="1">
                  <c:v>Madrid</c:v>
                </c:pt>
                <c:pt idx="2">
                  <c:v>Galícia</c:v>
                </c:pt>
                <c:pt idx="3">
                  <c:v>Múrcia</c:v>
                </c:pt>
                <c:pt idx="4">
                  <c:v>Navarra</c:v>
                </c:pt>
                <c:pt idx="5">
                  <c:v>Espanya</c:v>
                </c:pt>
                <c:pt idx="6">
                  <c:v>Illes Canàries</c:v>
                </c:pt>
                <c:pt idx="7">
                  <c:v>Catalunya</c:v>
                </c:pt>
                <c:pt idx="8">
                  <c:v>Com. Valenciana</c:v>
                </c:pt>
                <c:pt idx="9">
                  <c:v>Andalusia</c:v>
                </c:pt>
                <c:pt idx="10">
                  <c:v>País Basc</c:v>
                </c:pt>
                <c:pt idx="11">
                  <c:v>Castella-la Manxa</c:v>
                </c:pt>
                <c:pt idx="12">
                  <c:v>La Rioja</c:v>
                </c:pt>
                <c:pt idx="13">
                  <c:v>Extremadura</c:v>
                </c:pt>
                <c:pt idx="14">
                  <c:v>Aragó</c:v>
                </c:pt>
                <c:pt idx="15">
                  <c:v>Cantàbria</c:v>
                </c:pt>
                <c:pt idx="16">
                  <c:v>Castella i Lleó</c:v>
                </c:pt>
                <c:pt idx="17">
                  <c:v>Astúries</c:v>
                </c:pt>
              </c:strCache>
            </c:strRef>
          </c:cat>
          <c:val>
            <c:numRef>
              <c:f>'Q11-GA32-GA36'!$O$4:$O$21</c:f>
              <c:numCache>
                <c:formatCode>0.0</c:formatCode>
                <c:ptCount val="18"/>
                <c:pt idx="0">
                  <c:v>3.7</c:v>
                </c:pt>
                <c:pt idx="1">
                  <c:v>3.5</c:v>
                </c:pt>
                <c:pt idx="2">
                  <c:v>3.1</c:v>
                </c:pt>
                <c:pt idx="3">
                  <c:v>3</c:v>
                </c:pt>
                <c:pt idx="4">
                  <c:v>3</c:v>
                </c:pt>
                <c:pt idx="5">
                  <c:v>2.9</c:v>
                </c:pt>
                <c:pt idx="6">
                  <c:v>2.8</c:v>
                </c:pt>
                <c:pt idx="7">
                  <c:v>2.8</c:v>
                </c:pt>
                <c:pt idx="8">
                  <c:v>2.7</c:v>
                </c:pt>
                <c:pt idx="9">
                  <c:v>2.6</c:v>
                </c:pt>
                <c:pt idx="10">
                  <c:v>2.6</c:v>
                </c:pt>
                <c:pt idx="11">
                  <c:v>2.4</c:v>
                </c:pt>
                <c:pt idx="12">
                  <c:v>2.4</c:v>
                </c:pt>
                <c:pt idx="13">
                  <c:v>2.2999999999999998</c:v>
                </c:pt>
                <c:pt idx="14">
                  <c:v>2.1</c:v>
                </c:pt>
                <c:pt idx="15">
                  <c:v>2.1</c:v>
                </c:pt>
                <c:pt idx="16">
                  <c:v>2.1</c:v>
                </c:pt>
                <c:pt idx="17">
                  <c:v>1.8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FBF-42CF-A9DB-780737BC7C6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0"/>
        <c:axId val="121889920"/>
        <c:axId val="121891456"/>
      </c:barChart>
      <c:catAx>
        <c:axId val="121889920"/>
        <c:scaling>
          <c:orientation val="maxMin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ca-ES"/>
          </a:p>
        </c:txPr>
        <c:crossAx val="12189145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21891456"/>
        <c:scaling>
          <c:orientation val="minMax"/>
        </c:scaling>
        <c:delete val="0"/>
        <c:axPos val="b"/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ca-ES"/>
          </a:p>
        </c:txPr>
        <c:crossAx val="121889920"/>
        <c:crosses val="max"/>
        <c:crossBetween val="between"/>
        <c:majorUnit val="1"/>
      </c:valAx>
      <c:spPr>
        <a:noFill/>
        <a:ln w="3175">
          <a:solidFill>
            <a:srgbClr val="969696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7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ca-ES"/>
    </a:p>
  </c:txPr>
  <c:printSettings>
    <c:headerFooter alignWithMargins="0"/>
    <c:pageMargins b="1" l="0.75000000000000133" r="0.75000000000000133" t="1" header="0" footer="0"/>
    <c:pageSetup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Gràfic IA-1.35. Percentatge</a:t>
            </a:r>
            <a:r>
              <a:rPr lang="es-ES" baseline="0"/>
              <a:t> de</a:t>
            </a:r>
            <a:r>
              <a:rPr lang="es-ES"/>
              <a:t> variació anual 2019 del VAB </a:t>
            </a:r>
            <a:r>
              <a:rPr lang="es-ES" sz="700" b="0" i="0" u="none" strike="noStrike" baseline="0">
                <a:effectLst/>
              </a:rPr>
              <a:t>del sector de serveis </a:t>
            </a:r>
            <a:r>
              <a:rPr lang="es-ES"/>
              <a:t>predominantment de mercat a preus constants per comunitats autònomes</a:t>
            </a:r>
          </a:p>
        </c:rich>
      </c:tx>
      <c:layout>
        <c:manualLayout>
          <c:xMode val="edge"/>
          <c:yMode val="edge"/>
          <c:x val="0.15035001743663159"/>
          <c:y val="3.189066059225515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36014047499944657"/>
          <c:y val="0.13439650483665919"/>
          <c:w val="0.52447641990210458"/>
          <c:h val="0.78359996040357383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'Q11-GA32-GA36'!$Q$3</c:f>
              <c:strCache>
                <c:ptCount val="1"/>
                <c:pt idx="0">
                  <c:v>2019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1"/>
            <c:invertIfNegative val="0"/>
            <c:bubble3D val="0"/>
            <c:spPr>
              <a:solidFill>
                <a:schemeClr val="accent6">
                  <a:lumMod val="40000"/>
                  <a:lumOff val="60000"/>
                </a:schemeClr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0-6CDC-408D-92A2-F431DAB3A3C4}"/>
              </c:ext>
            </c:extLst>
          </c:dPt>
          <c:dPt>
            <c:idx val="6"/>
            <c:invertIfNegative val="0"/>
            <c:bubble3D val="0"/>
            <c:spPr>
              <a:solidFill>
                <a:schemeClr val="bg1">
                  <a:lumMod val="85000"/>
                </a:schemeClr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6CDC-408D-92A2-F431DAB3A3C4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7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ca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'Q11-GA32-GA36'!$P$4:$P$21</c:f>
              <c:strCache>
                <c:ptCount val="18"/>
                <c:pt idx="0">
                  <c:v>Andalusia</c:v>
                </c:pt>
                <c:pt idx="1">
                  <c:v>Illes Balears</c:v>
                </c:pt>
                <c:pt idx="2">
                  <c:v>Catalunya</c:v>
                </c:pt>
                <c:pt idx="3">
                  <c:v>Madrid</c:v>
                </c:pt>
                <c:pt idx="4">
                  <c:v>Múrcia</c:v>
                </c:pt>
                <c:pt idx="5">
                  <c:v>Com. Valenciana</c:v>
                </c:pt>
                <c:pt idx="6">
                  <c:v>Espanya</c:v>
                </c:pt>
                <c:pt idx="7">
                  <c:v>Castella-la Manxa</c:v>
                </c:pt>
                <c:pt idx="8">
                  <c:v>Illes Canàries</c:v>
                </c:pt>
                <c:pt idx="9">
                  <c:v>Navarra</c:v>
                </c:pt>
                <c:pt idx="10">
                  <c:v>Extremadura</c:v>
                </c:pt>
                <c:pt idx="11">
                  <c:v>Galícia</c:v>
                </c:pt>
                <c:pt idx="12">
                  <c:v>Cantàbria</c:v>
                </c:pt>
                <c:pt idx="13">
                  <c:v>La Rioja</c:v>
                </c:pt>
                <c:pt idx="14">
                  <c:v>Astúries</c:v>
                </c:pt>
                <c:pt idx="15">
                  <c:v>País Basc</c:v>
                </c:pt>
                <c:pt idx="16">
                  <c:v>Aragó</c:v>
                </c:pt>
                <c:pt idx="17">
                  <c:v>Castella i Lleó</c:v>
                </c:pt>
              </c:strCache>
            </c:strRef>
          </c:cat>
          <c:val>
            <c:numRef>
              <c:f>'Q11-GA32-GA36'!$Q$4:$Q$21</c:f>
              <c:numCache>
                <c:formatCode>0.0</c:formatCode>
                <c:ptCount val="18"/>
                <c:pt idx="0">
                  <c:v>3.2</c:v>
                </c:pt>
                <c:pt idx="1">
                  <c:v>3</c:v>
                </c:pt>
                <c:pt idx="2">
                  <c:v>3</c:v>
                </c:pt>
                <c:pt idx="3">
                  <c:v>3</c:v>
                </c:pt>
                <c:pt idx="4">
                  <c:v>3</c:v>
                </c:pt>
                <c:pt idx="5">
                  <c:v>2.7</c:v>
                </c:pt>
                <c:pt idx="6">
                  <c:v>2.6</c:v>
                </c:pt>
                <c:pt idx="7">
                  <c:v>2.4</c:v>
                </c:pt>
                <c:pt idx="8">
                  <c:v>2.2999999999999998</c:v>
                </c:pt>
                <c:pt idx="9">
                  <c:v>2.2000000000000002</c:v>
                </c:pt>
                <c:pt idx="10">
                  <c:v>2</c:v>
                </c:pt>
                <c:pt idx="11">
                  <c:v>1.9</c:v>
                </c:pt>
                <c:pt idx="12">
                  <c:v>1.7</c:v>
                </c:pt>
                <c:pt idx="13">
                  <c:v>1.6</c:v>
                </c:pt>
                <c:pt idx="14">
                  <c:v>1.5</c:v>
                </c:pt>
                <c:pt idx="15">
                  <c:v>1.3</c:v>
                </c:pt>
                <c:pt idx="16">
                  <c:v>1.2</c:v>
                </c:pt>
                <c:pt idx="17">
                  <c:v>1.1000000000000001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CDC-408D-92A2-F431DAB3A3C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0"/>
        <c:axId val="125284736"/>
        <c:axId val="125286272"/>
      </c:barChart>
      <c:catAx>
        <c:axId val="125284736"/>
        <c:scaling>
          <c:orientation val="maxMin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ca-ES"/>
          </a:p>
        </c:txPr>
        <c:crossAx val="12528627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25286272"/>
        <c:scaling>
          <c:orientation val="minMax"/>
        </c:scaling>
        <c:delete val="0"/>
        <c:axPos val="b"/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ca-ES"/>
          </a:p>
        </c:txPr>
        <c:crossAx val="125284736"/>
        <c:crosses val="max"/>
        <c:crossBetween val="between"/>
        <c:majorUnit val="1"/>
      </c:valAx>
      <c:spPr>
        <a:noFill/>
        <a:ln w="3175">
          <a:solidFill>
            <a:srgbClr val="969696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7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ca-ES"/>
    </a:p>
  </c:txPr>
  <c:printSettings>
    <c:headerFooter alignWithMargins="0"/>
    <c:pageMargins b="1" l="0.75000000000000133" r="0.75000000000000133" t="1" header="0" footer="0"/>
    <c:pageSetup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Gràfic IA-1.36. Percentatge</a:t>
            </a:r>
            <a:r>
              <a:rPr lang="es-ES" baseline="0"/>
              <a:t> de</a:t>
            </a:r>
            <a:r>
              <a:rPr lang="es-ES"/>
              <a:t> variació anual 2020 del VAB </a:t>
            </a:r>
            <a:r>
              <a:rPr lang="es-ES" sz="700" b="0" i="0" u="none" strike="noStrike" baseline="0">
                <a:effectLst/>
              </a:rPr>
              <a:t>del sector de serveis </a:t>
            </a:r>
            <a:r>
              <a:rPr lang="es-ES"/>
              <a:t>predominantment de mercat a preus constants per comunitats autònomes</a:t>
            </a:r>
          </a:p>
        </c:rich>
      </c:tx>
      <c:layout>
        <c:manualLayout>
          <c:xMode val="edge"/>
          <c:yMode val="edge"/>
          <c:x val="0.13636400345061761"/>
          <c:y val="2.277904328018225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845327900446021"/>
          <c:y val="0.12777333357248358"/>
          <c:w val="0.52447641990210458"/>
          <c:h val="0.78359996040357405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'Q11-GA32-GA36'!$S$3</c:f>
              <c:strCache>
                <c:ptCount val="1"/>
                <c:pt idx="0">
                  <c:v>2020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14"/>
            <c:invertIfNegative val="0"/>
            <c:bubble3D val="0"/>
            <c:spPr>
              <a:solidFill>
                <a:schemeClr val="bg1">
                  <a:lumMod val="85000"/>
                </a:schemeClr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0-D533-4AE4-90EF-EFCB6E6A1796}"/>
              </c:ext>
            </c:extLst>
          </c:dPt>
          <c:dPt>
            <c:idx val="17"/>
            <c:invertIfNegative val="0"/>
            <c:bubble3D val="0"/>
            <c:spPr>
              <a:solidFill>
                <a:schemeClr val="accent6">
                  <a:lumMod val="40000"/>
                  <a:lumOff val="60000"/>
                </a:schemeClr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D533-4AE4-90EF-EFCB6E6A1796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7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ca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'Q11-GA32-GA36'!$R$4:$R$21</c:f>
              <c:strCache>
                <c:ptCount val="18"/>
                <c:pt idx="0">
                  <c:v>Extremadura</c:v>
                </c:pt>
                <c:pt idx="1">
                  <c:v>Múrcia</c:v>
                </c:pt>
                <c:pt idx="2">
                  <c:v>Castella-la Manxa</c:v>
                </c:pt>
                <c:pt idx="3">
                  <c:v>Astúries</c:v>
                </c:pt>
                <c:pt idx="4">
                  <c:v>Aragó</c:v>
                </c:pt>
                <c:pt idx="5">
                  <c:v>La Rioja</c:v>
                </c:pt>
                <c:pt idx="6">
                  <c:v>Com. Valenciana</c:v>
                </c:pt>
                <c:pt idx="7">
                  <c:v>Galícia</c:v>
                </c:pt>
                <c:pt idx="8">
                  <c:v>Cantàbria</c:v>
                </c:pt>
                <c:pt idx="9">
                  <c:v>Castella i Lleó</c:v>
                </c:pt>
                <c:pt idx="10">
                  <c:v>País Basc</c:v>
                </c:pt>
                <c:pt idx="11">
                  <c:v>Navarra</c:v>
                </c:pt>
                <c:pt idx="12">
                  <c:v>Madrid</c:v>
                </c:pt>
                <c:pt idx="13">
                  <c:v>Andalusia</c:v>
                </c:pt>
                <c:pt idx="14">
                  <c:v>Espanya</c:v>
                </c:pt>
                <c:pt idx="15">
                  <c:v>Catalunya</c:v>
                </c:pt>
                <c:pt idx="16">
                  <c:v>Illes Canàries</c:v>
                </c:pt>
                <c:pt idx="17">
                  <c:v>Illes Balears</c:v>
                </c:pt>
              </c:strCache>
            </c:strRef>
          </c:cat>
          <c:val>
            <c:numRef>
              <c:f>'Q11-GA32-GA36'!$S$4:$S$21</c:f>
              <c:numCache>
                <c:formatCode>0.0</c:formatCode>
                <c:ptCount val="18"/>
                <c:pt idx="0">
                  <c:v>-11.8</c:v>
                </c:pt>
                <c:pt idx="1">
                  <c:v>-12</c:v>
                </c:pt>
                <c:pt idx="2">
                  <c:v>-12.9</c:v>
                </c:pt>
                <c:pt idx="3">
                  <c:v>-13.1</c:v>
                </c:pt>
                <c:pt idx="4">
                  <c:v>-13.3</c:v>
                </c:pt>
                <c:pt idx="5">
                  <c:v>-13.4</c:v>
                </c:pt>
                <c:pt idx="6">
                  <c:v>-13.5</c:v>
                </c:pt>
                <c:pt idx="7">
                  <c:v>-13.5</c:v>
                </c:pt>
                <c:pt idx="8">
                  <c:v>-13.6</c:v>
                </c:pt>
                <c:pt idx="9">
                  <c:v>-13.6</c:v>
                </c:pt>
                <c:pt idx="10">
                  <c:v>-13.6</c:v>
                </c:pt>
                <c:pt idx="11">
                  <c:v>-14.1</c:v>
                </c:pt>
                <c:pt idx="12">
                  <c:v>-14.2</c:v>
                </c:pt>
                <c:pt idx="13">
                  <c:v>-14.8</c:v>
                </c:pt>
                <c:pt idx="14">
                  <c:v>-15.1</c:v>
                </c:pt>
                <c:pt idx="15">
                  <c:v>-15.3</c:v>
                </c:pt>
                <c:pt idx="16">
                  <c:v>-25</c:v>
                </c:pt>
                <c:pt idx="17">
                  <c:v>-28.3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533-4AE4-90EF-EFCB6E6A17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0"/>
        <c:axId val="125320576"/>
        <c:axId val="125326464"/>
      </c:barChart>
      <c:catAx>
        <c:axId val="125320576"/>
        <c:scaling>
          <c:orientation val="maxMin"/>
        </c:scaling>
        <c:delete val="0"/>
        <c:axPos val="l"/>
        <c:numFmt formatCode="General" sourceLinked="1"/>
        <c:majorTickMark val="out"/>
        <c:minorTickMark val="none"/>
        <c:tickLblPos val="high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ca-ES"/>
          </a:p>
        </c:txPr>
        <c:crossAx val="12532646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25326464"/>
        <c:scaling>
          <c:orientation val="minMax"/>
        </c:scaling>
        <c:delete val="0"/>
        <c:axPos val="b"/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ca-ES"/>
          </a:p>
        </c:txPr>
        <c:crossAx val="125320576"/>
        <c:crosses val="max"/>
        <c:crossBetween val="between"/>
      </c:valAx>
      <c:spPr>
        <a:noFill/>
        <a:ln w="3175">
          <a:solidFill>
            <a:srgbClr val="969696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7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ca-ES"/>
    </a:p>
  </c:txPr>
  <c:printSettings>
    <c:headerFooter alignWithMargins="0"/>
    <c:pageMargins b="1" l="0.75000000000000155" r="0.75000000000000155" t="1" header="0" footer="0"/>
    <c:pageSetup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 sz="700"/>
              <a:t>Gràfic IA-1.37. Percentatge</a:t>
            </a:r>
            <a:r>
              <a:rPr lang="es-ES" sz="700" baseline="0"/>
              <a:t> de</a:t>
            </a:r>
            <a:r>
              <a:rPr lang="es-ES" sz="700"/>
              <a:t> variació anual 2001-2007 del VAB </a:t>
            </a:r>
            <a:r>
              <a:rPr lang="es-ES" sz="700" b="0" i="0" u="none" strike="noStrike" baseline="0">
                <a:effectLst/>
              </a:rPr>
              <a:t>del sector de serveis </a:t>
            </a:r>
            <a:r>
              <a:rPr lang="es-ES" sz="700"/>
              <a:t>predominantment de no mercat a preus constants </a:t>
            </a:r>
          </a:p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 sz="700"/>
              <a:t>per comunitats autònomes</a:t>
            </a:r>
          </a:p>
        </c:rich>
      </c:tx>
      <c:layout>
        <c:manualLayout>
          <c:xMode val="edge"/>
          <c:yMode val="edge"/>
          <c:x val="0.15087744414723278"/>
          <c:y val="1.222060618218901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36140474713797788"/>
          <c:y val="0.13501144164759768"/>
          <c:w val="0.54737029663616021"/>
          <c:h val="0.78260869565217583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'Q12-GA37-GA41'!$K$3</c:f>
              <c:strCache>
                <c:ptCount val="1"/>
                <c:pt idx="0">
                  <c:v>2001-2007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4"/>
            <c:invertIfNegative val="0"/>
            <c:bubble3D val="0"/>
            <c:spPr>
              <a:solidFill>
                <a:schemeClr val="accent6">
                  <a:lumMod val="40000"/>
                  <a:lumOff val="60000"/>
                </a:schemeClr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0-BDE5-46C0-9C63-993C140B157B}"/>
              </c:ext>
            </c:extLst>
          </c:dPt>
          <c:dPt>
            <c:idx val="7"/>
            <c:invertIfNegative val="0"/>
            <c:bubble3D val="0"/>
            <c:spPr>
              <a:solidFill>
                <a:schemeClr val="bg1">
                  <a:lumMod val="85000"/>
                </a:schemeClr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BDE5-46C0-9C63-993C140B157B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7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ca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'Q12-GA37-GA41'!$J$4:$J$21</c:f>
              <c:strCache>
                <c:ptCount val="18"/>
                <c:pt idx="0">
                  <c:v>Castella-la Manxa</c:v>
                </c:pt>
                <c:pt idx="1">
                  <c:v>Catalunya</c:v>
                </c:pt>
                <c:pt idx="2">
                  <c:v>Cantàbria</c:v>
                </c:pt>
                <c:pt idx="3">
                  <c:v>Astúries</c:v>
                </c:pt>
                <c:pt idx="4">
                  <c:v>Illes Balears</c:v>
                </c:pt>
                <c:pt idx="5">
                  <c:v>Com. Valenciana</c:v>
                </c:pt>
                <c:pt idx="6">
                  <c:v>La Rioja</c:v>
                </c:pt>
                <c:pt idx="7">
                  <c:v>Espanya</c:v>
                </c:pt>
                <c:pt idx="8">
                  <c:v>Madrid</c:v>
                </c:pt>
                <c:pt idx="9">
                  <c:v>Andalusia</c:v>
                </c:pt>
                <c:pt idx="10">
                  <c:v>Galícia</c:v>
                </c:pt>
                <c:pt idx="11">
                  <c:v>Múrcia</c:v>
                </c:pt>
                <c:pt idx="12">
                  <c:v>Extremadura</c:v>
                </c:pt>
                <c:pt idx="13">
                  <c:v>Navarra</c:v>
                </c:pt>
                <c:pt idx="14">
                  <c:v>País Basc</c:v>
                </c:pt>
                <c:pt idx="15">
                  <c:v>Castella i Lleó</c:v>
                </c:pt>
                <c:pt idx="16">
                  <c:v>Illes Canàries</c:v>
                </c:pt>
                <c:pt idx="17">
                  <c:v>Aragó</c:v>
                </c:pt>
              </c:strCache>
            </c:strRef>
          </c:cat>
          <c:val>
            <c:numRef>
              <c:f>'Q12-GA37-GA41'!$K$4:$K$21</c:f>
              <c:numCache>
                <c:formatCode>0.0</c:formatCode>
                <c:ptCount val="18"/>
                <c:pt idx="0">
                  <c:v>5</c:v>
                </c:pt>
                <c:pt idx="1">
                  <c:v>4.5</c:v>
                </c:pt>
                <c:pt idx="2">
                  <c:v>4.4000000000000004</c:v>
                </c:pt>
                <c:pt idx="3">
                  <c:v>4</c:v>
                </c:pt>
                <c:pt idx="4">
                  <c:v>4</c:v>
                </c:pt>
                <c:pt idx="5">
                  <c:v>3.9</c:v>
                </c:pt>
                <c:pt idx="6">
                  <c:v>3.8</c:v>
                </c:pt>
                <c:pt idx="7">
                  <c:v>2.9</c:v>
                </c:pt>
                <c:pt idx="8">
                  <c:v>2.7</c:v>
                </c:pt>
                <c:pt idx="9">
                  <c:v>2.4</c:v>
                </c:pt>
                <c:pt idx="10">
                  <c:v>2.4</c:v>
                </c:pt>
                <c:pt idx="11">
                  <c:v>2.4</c:v>
                </c:pt>
                <c:pt idx="12">
                  <c:v>2.2999999999999998</c:v>
                </c:pt>
                <c:pt idx="13">
                  <c:v>2.1</c:v>
                </c:pt>
                <c:pt idx="14">
                  <c:v>2.1</c:v>
                </c:pt>
                <c:pt idx="15">
                  <c:v>1.8</c:v>
                </c:pt>
                <c:pt idx="16">
                  <c:v>1.5</c:v>
                </c:pt>
                <c:pt idx="17">
                  <c:v>1.3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DE5-46C0-9C63-993C140B157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0"/>
        <c:axId val="125451264"/>
        <c:axId val="125461248"/>
      </c:barChart>
      <c:catAx>
        <c:axId val="125451264"/>
        <c:scaling>
          <c:orientation val="maxMin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ca-ES"/>
          </a:p>
        </c:txPr>
        <c:crossAx val="12546124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25461248"/>
        <c:scaling>
          <c:orientation val="minMax"/>
        </c:scaling>
        <c:delete val="0"/>
        <c:axPos val="b"/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ca-ES"/>
          </a:p>
        </c:txPr>
        <c:crossAx val="125451264"/>
        <c:crosses val="max"/>
        <c:crossBetween val="between"/>
      </c:valAx>
      <c:spPr>
        <a:noFill/>
        <a:ln w="3175">
          <a:solidFill>
            <a:srgbClr val="969696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7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ca-ES"/>
    </a:p>
  </c:txPr>
  <c:printSettings>
    <c:headerFooter alignWithMargins="0"/>
    <c:pageMargins b="1" l="0.75000000000000133" r="0.75000000000000133" t="1" header="0" footer="0"/>
    <c:pageSetup paperSize="9" orientation="landscape"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 sz="700"/>
              <a:t>Gràfic IA-1.38. Percentatge</a:t>
            </a:r>
            <a:r>
              <a:rPr lang="es-ES" sz="700" baseline="0"/>
              <a:t> de</a:t>
            </a:r>
            <a:r>
              <a:rPr lang="es-ES" sz="700"/>
              <a:t> variació anual 2008-2013 del VAB </a:t>
            </a:r>
            <a:r>
              <a:rPr lang="es-ES" sz="700" b="0" i="0" u="none" strike="noStrike" baseline="0">
                <a:effectLst/>
              </a:rPr>
              <a:t>del sector de serveis </a:t>
            </a:r>
            <a:r>
              <a:rPr lang="es-ES" sz="700"/>
              <a:t>predominantment de no mercat a preus constants </a:t>
            </a:r>
          </a:p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 sz="700"/>
              <a:t>per comunitats autònomes</a:t>
            </a:r>
          </a:p>
        </c:rich>
      </c:tx>
      <c:layout>
        <c:manualLayout>
          <c:xMode val="edge"/>
          <c:yMode val="edge"/>
          <c:x val="0.14233057406285754"/>
          <c:y val="6.5396592375105648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36842231504356965"/>
          <c:y val="0.13470349668124126"/>
          <c:w val="0.56842300035293436"/>
          <c:h val="0.78310676884178843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'Q12-GA37-GA41'!$M$3</c:f>
              <c:strCache>
                <c:ptCount val="1"/>
                <c:pt idx="0">
                  <c:v>2008-2013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3"/>
            <c:invertIfNegative val="0"/>
            <c:bubble3D val="0"/>
            <c:spPr>
              <a:solidFill>
                <a:schemeClr val="accent6">
                  <a:lumMod val="40000"/>
                  <a:lumOff val="60000"/>
                </a:schemeClr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0-54AC-4E99-8F2E-42FBBB7A58F1}"/>
              </c:ext>
            </c:extLst>
          </c:dPt>
          <c:dPt>
            <c:idx val="7"/>
            <c:invertIfNegative val="0"/>
            <c:bubble3D val="0"/>
            <c:spPr>
              <a:solidFill>
                <a:schemeClr val="bg1">
                  <a:lumMod val="85000"/>
                </a:schemeClr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54AC-4E99-8F2E-42FBBB7A58F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7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ca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'Q12-GA37-GA41'!$L$4:$L$21</c:f>
              <c:strCache>
                <c:ptCount val="18"/>
                <c:pt idx="0">
                  <c:v>Catalunya</c:v>
                </c:pt>
                <c:pt idx="1">
                  <c:v>País Basc</c:v>
                </c:pt>
                <c:pt idx="2">
                  <c:v>Cantàbria</c:v>
                </c:pt>
                <c:pt idx="3">
                  <c:v>Illes Balears</c:v>
                </c:pt>
                <c:pt idx="4">
                  <c:v>Com. Valenciana</c:v>
                </c:pt>
                <c:pt idx="5">
                  <c:v>Astúries</c:v>
                </c:pt>
                <c:pt idx="6">
                  <c:v>La Rioja</c:v>
                </c:pt>
                <c:pt idx="7">
                  <c:v>Espanya</c:v>
                </c:pt>
                <c:pt idx="8">
                  <c:v>Andalusia</c:v>
                </c:pt>
                <c:pt idx="9">
                  <c:v>Múrcia</c:v>
                </c:pt>
                <c:pt idx="10">
                  <c:v>Castella-la Manxa</c:v>
                </c:pt>
                <c:pt idx="11">
                  <c:v>Extremadura</c:v>
                </c:pt>
                <c:pt idx="12">
                  <c:v>Madrid</c:v>
                </c:pt>
                <c:pt idx="13">
                  <c:v>Navarra</c:v>
                </c:pt>
                <c:pt idx="14">
                  <c:v>Galícia</c:v>
                </c:pt>
                <c:pt idx="15">
                  <c:v>Illes Canàries</c:v>
                </c:pt>
                <c:pt idx="16">
                  <c:v>Castella i Lleó</c:v>
                </c:pt>
                <c:pt idx="17">
                  <c:v>Aragó</c:v>
                </c:pt>
              </c:strCache>
            </c:strRef>
          </c:cat>
          <c:val>
            <c:numRef>
              <c:f>'Q12-GA37-GA41'!$M$4:$M$21</c:f>
              <c:numCache>
                <c:formatCode>0.0</c:formatCode>
                <c:ptCount val="18"/>
                <c:pt idx="0">
                  <c:v>1.9</c:v>
                </c:pt>
                <c:pt idx="1">
                  <c:v>1.9</c:v>
                </c:pt>
                <c:pt idx="2">
                  <c:v>1.8</c:v>
                </c:pt>
                <c:pt idx="3">
                  <c:v>1.5</c:v>
                </c:pt>
                <c:pt idx="4">
                  <c:v>1.5</c:v>
                </c:pt>
                <c:pt idx="5">
                  <c:v>1.3</c:v>
                </c:pt>
                <c:pt idx="6">
                  <c:v>1.3</c:v>
                </c:pt>
                <c:pt idx="7">
                  <c:v>1.2</c:v>
                </c:pt>
                <c:pt idx="8">
                  <c:v>1.1000000000000001</c:v>
                </c:pt>
                <c:pt idx="9">
                  <c:v>1.1000000000000001</c:v>
                </c:pt>
                <c:pt idx="10">
                  <c:v>0.9</c:v>
                </c:pt>
                <c:pt idx="11">
                  <c:v>0.9</c:v>
                </c:pt>
                <c:pt idx="12">
                  <c:v>0.9</c:v>
                </c:pt>
                <c:pt idx="13">
                  <c:v>0.9</c:v>
                </c:pt>
                <c:pt idx="14">
                  <c:v>0.8</c:v>
                </c:pt>
                <c:pt idx="15">
                  <c:v>0.7</c:v>
                </c:pt>
                <c:pt idx="16">
                  <c:v>0.6</c:v>
                </c:pt>
                <c:pt idx="17">
                  <c:v>0.5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4AC-4E99-8F2E-42FBBB7A58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0"/>
        <c:axId val="125372672"/>
        <c:axId val="125378560"/>
      </c:barChart>
      <c:catAx>
        <c:axId val="125372672"/>
        <c:scaling>
          <c:orientation val="maxMin"/>
        </c:scaling>
        <c:delete val="0"/>
        <c:axPos val="l"/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ca-ES"/>
          </a:p>
        </c:txPr>
        <c:crossAx val="12537856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25378560"/>
        <c:scaling>
          <c:orientation val="minMax"/>
          <c:max val="3"/>
        </c:scaling>
        <c:delete val="0"/>
        <c:axPos val="b"/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ca-ES"/>
          </a:p>
        </c:txPr>
        <c:crossAx val="125372672"/>
        <c:crosses val="max"/>
        <c:crossBetween val="between"/>
        <c:majorUnit val="1"/>
      </c:valAx>
      <c:spPr>
        <a:noFill/>
        <a:ln w="3175">
          <a:solidFill>
            <a:srgbClr val="969696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7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ca-ES"/>
    </a:p>
  </c:txPr>
  <c:printSettings>
    <c:headerFooter alignWithMargins="0"/>
    <c:pageMargins b="1" l="0.75000000000000133" r="0.75000000000000133" t="1" header="0" footer="0"/>
    <c:pageSetup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Gràfic IA-1.39. Percentatge</a:t>
            </a:r>
            <a:r>
              <a:rPr lang="es-ES" baseline="0"/>
              <a:t> de </a:t>
            </a:r>
            <a:r>
              <a:rPr lang="es-ES"/>
              <a:t>variació anual 2014-2019 del VAB </a:t>
            </a:r>
            <a:r>
              <a:rPr lang="es-ES" sz="700" b="0" i="0" u="none" strike="noStrike" baseline="0">
                <a:effectLst/>
              </a:rPr>
              <a:t>del sector de serveis </a:t>
            </a:r>
            <a:r>
              <a:rPr lang="es-ES"/>
              <a:t>predominantment de no mercat a preus constants </a:t>
            </a:r>
          </a:p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per comunitats autònomes</a:t>
            </a:r>
          </a:p>
        </c:rich>
      </c:tx>
      <c:layout>
        <c:manualLayout>
          <c:xMode val="edge"/>
          <c:yMode val="edge"/>
          <c:x val="0.15087756135746191"/>
          <c:y val="3.196333867877510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36140474713797788"/>
          <c:y val="0.13470349668124126"/>
          <c:w val="0.52280880896658899"/>
          <c:h val="0.78310676884178843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'Q12-GA37-GA41'!$O$3</c:f>
              <c:strCache>
                <c:ptCount val="1"/>
                <c:pt idx="0">
                  <c:v>2014-2019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6"/>
            <c:invertIfNegative val="0"/>
            <c:bubble3D val="0"/>
            <c:spPr>
              <a:solidFill>
                <a:schemeClr val="bg1">
                  <a:lumMod val="85000"/>
                </a:schemeClr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0-BE28-4E83-868C-0B122153846A}"/>
              </c:ext>
            </c:extLst>
          </c:dPt>
          <c:dPt>
            <c:idx val="10"/>
            <c:invertIfNegative val="0"/>
            <c:bubble3D val="0"/>
            <c:spPr>
              <a:solidFill>
                <a:schemeClr val="accent6">
                  <a:lumMod val="40000"/>
                  <a:lumOff val="60000"/>
                </a:schemeClr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BE28-4E83-868C-0B122153846A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7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ca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'Q12-GA37-GA41'!$N$4:$N$21</c:f>
              <c:strCache>
                <c:ptCount val="18"/>
                <c:pt idx="0">
                  <c:v>La Rioja</c:v>
                </c:pt>
                <c:pt idx="1">
                  <c:v>Catalunya</c:v>
                </c:pt>
                <c:pt idx="2">
                  <c:v>País Basc</c:v>
                </c:pt>
                <c:pt idx="3">
                  <c:v>Cantàbria</c:v>
                </c:pt>
                <c:pt idx="4">
                  <c:v>Navarra</c:v>
                </c:pt>
                <c:pt idx="5">
                  <c:v>Madrid</c:v>
                </c:pt>
                <c:pt idx="6">
                  <c:v>Espanya</c:v>
                </c:pt>
                <c:pt idx="7">
                  <c:v>Illes Canàries</c:v>
                </c:pt>
                <c:pt idx="8">
                  <c:v>Castella i Lleó</c:v>
                </c:pt>
                <c:pt idx="9">
                  <c:v>Galícia</c:v>
                </c:pt>
                <c:pt idx="10">
                  <c:v>Illes Balears</c:v>
                </c:pt>
                <c:pt idx="11">
                  <c:v>Com. Valenciana</c:v>
                </c:pt>
                <c:pt idx="12">
                  <c:v>Andalusia</c:v>
                </c:pt>
                <c:pt idx="13">
                  <c:v>Castella-la Manxa</c:v>
                </c:pt>
                <c:pt idx="14">
                  <c:v>Múrcia</c:v>
                </c:pt>
                <c:pt idx="15">
                  <c:v>Aragó</c:v>
                </c:pt>
                <c:pt idx="16">
                  <c:v>Extremadura</c:v>
                </c:pt>
                <c:pt idx="17">
                  <c:v>Astúries</c:v>
                </c:pt>
              </c:strCache>
            </c:strRef>
          </c:cat>
          <c:val>
            <c:numRef>
              <c:f>'Q12-GA37-GA41'!$O$4:$O$21</c:f>
              <c:numCache>
                <c:formatCode>0.0</c:formatCode>
                <c:ptCount val="18"/>
                <c:pt idx="0">
                  <c:v>2.2999999999999998</c:v>
                </c:pt>
                <c:pt idx="1">
                  <c:v>2</c:v>
                </c:pt>
                <c:pt idx="2">
                  <c:v>1.7</c:v>
                </c:pt>
                <c:pt idx="3">
                  <c:v>1.6</c:v>
                </c:pt>
                <c:pt idx="4">
                  <c:v>1.3</c:v>
                </c:pt>
                <c:pt idx="5">
                  <c:v>1.2</c:v>
                </c:pt>
                <c:pt idx="6">
                  <c:v>1.2</c:v>
                </c:pt>
                <c:pt idx="7">
                  <c:v>1.1000000000000001</c:v>
                </c:pt>
                <c:pt idx="8">
                  <c:v>1.1000000000000001</c:v>
                </c:pt>
                <c:pt idx="9">
                  <c:v>1.1000000000000001</c:v>
                </c:pt>
                <c:pt idx="10">
                  <c:v>1</c:v>
                </c:pt>
                <c:pt idx="11">
                  <c:v>1</c:v>
                </c:pt>
                <c:pt idx="12">
                  <c:v>0.8</c:v>
                </c:pt>
                <c:pt idx="13">
                  <c:v>0.8</c:v>
                </c:pt>
                <c:pt idx="14">
                  <c:v>0.8</c:v>
                </c:pt>
                <c:pt idx="15">
                  <c:v>0.7</c:v>
                </c:pt>
                <c:pt idx="16">
                  <c:v>0.6</c:v>
                </c:pt>
                <c:pt idx="17">
                  <c:v>0.1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E28-4E83-868C-0B12215384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0"/>
        <c:axId val="125425152"/>
        <c:axId val="125426688"/>
      </c:barChart>
      <c:catAx>
        <c:axId val="125425152"/>
        <c:scaling>
          <c:orientation val="maxMin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ca-ES"/>
          </a:p>
        </c:txPr>
        <c:crossAx val="12542668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25426688"/>
        <c:scaling>
          <c:orientation val="minMax"/>
          <c:max val="3"/>
        </c:scaling>
        <c:delete val="0"/>
        <c:axPos val="b"/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ca-ES"/>
          </a:p>
        </c:txPr>
        <c:crossAx val="125425152"/>
        <c:crosses val="max"/>
        <c:crossBetween val="between"/>
        <c:majorUnit val="1"/>
      </c:valAx>
      <c:spPr>
        <a:noFill/>
        <a:ln w="3175">
          <a:solidFill>
            <a:srgbClr val="969696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7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ca-ES"/>
    </a:p>
  </c:txPr>
  <c:printSettings>
    <c:headerFooter alignWithMargins="0"/>
    <c:pageMargins b="1" l="0.75000000000000133" r="0.75000000000000133" t="1" header="0" footer="0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 sz="700"/>
              <a:t>Gràfic IA-1.4. Evolució de la variació del VAB a preus constants en milers d'euros a les Balears per illa (2004-2021) (Base 2004)</a:t>
            </a:r>
          </a:p>
        </c:rich>
      </c:tx>
      <c:layout>
        <c:manualLayout>
          <c:xMode val="edge"/>
          <c:yMode val="edge"/>
          <c:x val="0.10925936727044921"/>
          <c:y val="3.906252894858727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6.7901371008091821E-2"/>
          <c:y val="0.28125053644282616"/>
          <c:w val="0.90329399613794858"/>
          <c:h val="0.57812610268803277"/>
        </c:manualLayout>
      </c:layout>
      <c:lineChart>
        <c:grouping val="standard"/>
        <c:varyColors val="0"/>
        <c:ser>
          <c:idx val="0"/>
          <c:order val="0"/>
          <c:tx>
            <c:strRef>
              <c:f>'Q5-GA4-GA5'!$B$17</c:f>
              <c:strCache>
                <c:ptCount val="1"/>
                <c:pt idx="0">
                  <c:v>Illes Balears</c:v>
                </c:pt>
              </c:strCache>
            </c:strRef>
          </c:tx>
          <c:spPr>
            <a:ln w="25400">
              <a:solidFill>
                <a:srgbClr val="969696"/>
              </a:solidFill>
              <a:prstDash val="solid"/>
            </a:ln>
          </c:spPr>
          <c:marker>
            <c:symbol val="none"/>
          </c:marker>
          <c:cat>
            <c:numRef>
              <c:f>'Q5-GA4-GA5'!$A$18:$A$24</c:f>
              <c:numCache>
                <c:formatCode>General</c:formatCode>
                <c:ptCount val="7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</c:numCache>
            </c:numRef>
          </c:cat>
          <c:val>
            <c:numRef>
              <c:f>'Q5-GA4-GA5'!$B$18:$B$24</c:f>
              <c:numCache>
                <c:formatCode>0.0</c:formatCode>
                <c:ptCount val="7"/>
                <c:pt idx="0">
                  <c:v>3.63039111756569</c:v>
                </c:pt>
                <c:pt idx="1">
                  <c:v>4.1707393843725571</c:v>
                </c:pt>
                <c:pt idx="2">
                  <c:v>3.2630149644169437</c:v>
                </c:pt>
                <c:pt idx="3">
                  <c:v>2.9598483830245215</c:v>
                </c:pt>
                <c:pt idx="4">
                  <c:v>1.8406980797011752</c:v>
                </c:pt>
                <c:pt idx="5">
                  <c:v>-20.648839613525649</c:v>
                </c:pt>
                <c:pt idx="6">
                  <c:v>10.350250306184838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1EF-4BF9-AF6E-00521A6CF157}"/>
            </c:ext>
          </c:extLst>
        </c:ser>
        <c:ser>
          <c:idx val="1"/>
          <c:order val="1"/>
          <c:tx>
            <c:strRef>
              <c:f>'Q5-GA4-GA5'!$C$17</c:f>
              <c:strCache>
                <c:ptCount val="1"/>
                <c:pt idx="0">
                  <c:v>Mallorca</c:v>
                </c:pt>
              </c:strCache>
            </c:strRef>
          </c:tx>
          <c:spPr>
            <a:ln w="25400">
              <a:solidFill>
                <a:srgbClr val="99CCFF"/>
              </a:solidFill>
              <a:prstDash val="solid"/>
            </a:ln>
          </c:spPr>
          <c:marker>
            <c:symbol val="none"/>
          </c:marker>
          <c:cat>
            <c:numRef>
              <c:f>'Q5-GA4-GA5'!$A$18:$A$24</c:f>
              <c:numCache>
                <c:formatCode>General</c:formatCode>
                <c:ptCount val="7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</c:numCache>
            </c:numRef>
          </c:cat>
          <c:val>
            <c:numRef>
              <c:f>'Q5-GA4-GA5'!$C$18:$C$24</c:f>
              <c:numCache>
                <c:formatCode>0.0</c:formatCode>
                <c:ptCount val="7"/>
                <c:pt idx="0">
                  <c:v>3.6884067370645202</c:v>
                </c:pt>
                <c:pt idx="1">
                  <c:v>4.1969194607510252</c:v>
                </c:pt>
                <c:pt idx="2">
                  <c:v>3.1840126579575578</c:v>
                </c:pt>
                <c:pt idx="3">
                  <c:v>2.9459098028244535</c:v>
                </c:pt>
                <c:pt idx="4">
                  <c:v>1.8341686717366246</c:v>
                </c:pt>
                <c:pt idx="5">
                  <c:v>-19.95086403059496</c:v>
                </c:pt>
                <c:pt idx="6">
                  <c:v>10.089456387661478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1EF-4BF9-AF6E-00521A6CF157}"/>
            </c:ext>
          </c:extLst>
        </c:ser>
        <c:ser>
          <c:idx val="2"/>
          <c:order val="2"/>
          <c:tx>
            <c:strRef>
              <c:f>'Q5-GA4-GA5'!$D$17</c:f>
              <c:strCache>
                <c:ptCount val="1"/>
                <c:pt idx="0">
                  <c:v>Menorca</c:v>
                </c:pt>
              </c:strCache>
            </c:strRef>
          </c:tx>
          <c:spPr>
            <a:ln w="25400">
              <a:solidFill>
                <a:srgbClr val="99CC00"/>
              </a:solidFill>
              <a:prstDash val="solid"/>
            </a:ln>
          </c:spPr>
          <c:marker>
            <c:symbol val="none"/>
          </c:marker>
          <c:cat>
            <c:numRef>
              <c:f>'Q5-GA4-GA5'!$A$18:$A$24</c:f>
              <c:numCache>
                <c:formatCode>General</c:formatCode>
                <c:ptCount val="7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</c:numCache>
            </c:numRef>
          </c:cat>
          <c:val>
            <c:numRef>
              <c:f>'Q5-GA4-GA5'!$D$18:$D$24</c:f>
              <c:numCache>
                <c:formatCode>0.0</c:formatCode>
                <c:ptCount val="7"/>
                <c:pt idx="0">
                  <c:v>3.092647325254827</c:v>
                </c:pt>
                <c:pt idx="1">
                  <c:v>3.5239909014906701</c:v>
                </c:pt>
                <c:pt idx="2">
                  <c:v>3.1545155585851914</c:v>
                </c:pt>
                <c:pt idx="3">
                  <c:v>1.9760423354432177</c:v>
                </c:pt>
                <c:pt idx="4">
                  <c:v>1.507635319591194</c:v>
                </c:pt>
                <c:pt idx="5">
                  <c:v>-19.73555074718012</c:v>
                </c:pt>
                <c:pt idx="6">
                  <c:v>10.750240386644606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1EF-4BF9-AF6E-00521A6CF157}"/>
            </c:ext>
          </c:extLst>
        </c:ser>
        <c:ser>
          <c:idx val="3"/>
          <c:order val="3"/>
          <c:tx>
            <c:strRef>
              <c:f>'Q5-GA4-GA5'!$E$17</c:f>
              <c:strCache>
                <c:ptCount val="1"/>
                <c:pt idx="0">
                  <c:v>Pitiüses</c:v>
                </c:pt>
              </c:strCache>
            </c:strRef>
          </c:tx>
          <c:spPr>
            <a:ln w="25400">
              <a:solidFill>
                <a:srgbClr val="FF9900"/>
              </a:solidFill>
              <a:prstDash val="solid"/>
            </a:ln>
          </c:spPr>
          <c:marker>
            <c:symbol val="none"/>
          </c:marker>
          <c:cat>
            <c:numRef>
              <c:f>'Q5-GA4-GA5'!$A$18:$A$24</c:f>
              <c:numCache>
                <c:formatCode>General</c:formatCode>
                <c:ptCount val="7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</c:numCache>
            </c:numRef>
          </c:cat>
          <c:val>
            <c:numRef>
              <c:f>'Q5-GA4-GA5'!$E$18:$E$24</c:f>
              <c:numCache>
                <c:formatCode>0.0</c:formatCode>
                <c:ptCount val="7"/>
                <c:pt idx="0">
                  <c:v>3.6151705248678834</c:v>
                </c:pt>
                <c:pt idx="1">
                  <c:v>4.414111760872319</c:v>
                </c:pt>
                <c:pt idx="2">
                  <c:v>3.8073056619722712</c:v>
                </c:pt>
                <c:pt idx="3">
                  <c:v>3.6459346333652665</c:v>
                </c:pt>
                <c:pt idx="4">
                  <c:v>2.0802950230257578</c:v>
                </c:pt>
                <c:pt idx="5">
                  <c:v>-25.350354908594952</c:v>
                </c:pt>
                <c:pt idx="6">
                  <c:v>11.757176326522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1EF-4BF9-AF6E-00521A6CF1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19827840"/>
        <c:axId val="119862400"/>
      </c:lineChart>
      <c:catAx>
        <c:axId val="1198278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ca-ES"/>
          </a:p>
        </c:txPr>
        <c:crossAx val="11986240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19862400"/>
        <c:scaling>
          <c:orientation val="minMax"/>
        </c:scaling>
        <c:delete val="0"/>
        <c:axPos val="l"/>
        <c:majorGridlines>
          <c:spPr>
            <a:ln w="3175">
              <a:solidFill>
                <a:srgbClr val="969696"/>
              </a:solidFill>
              <a:prstDash val="sysDash"/>
            </a:ln>
          </c:spPr>
        </c:majorGridlines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ca-ES"/>
          </a:p>
        </c:txPr>
        <c:crossAx val="119827840"/>
        <c:crosses val="autoZero"/>
        <c:crossBetween val="between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17695516455504826"/>
          <c:y val="0.15686315681128143"/>
          <c:w val="0.65226467061987903"/>
          <c:h val="5.4902372497555453E-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7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ca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7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ca-ES"/>
    </a:p>
  </c:txPr>
  <c:printSettings>
    <c:headerFooter alignWithMargins="0"/>
    <c:pageMargins b="1" l="0.75000000000000133" r="0.75000000000000133" t="1" header="0" footer="0"/>
    <c:pageSetup/>
  </c:printSettings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Gràfic IA-1.40. Percentatge</a:t>
            </a:r>
            <a:r>
              <a:rPr lang="es-ES" baseline="0"/>
              <a:t> de </a:t>
            </a:r>
            <a:r>
              <a:rPr lang="es-ES"/>
              <a:t>variació anual 2019 del VAB </a:t>
            </a:r>
            <a:r>
              <a:rPr lang="es-ES" sz="700" b="0" i="0" u="none" strike="noStrike" baseline="0">
                <a:effectLst/>
              </a:rPr>
              <a:t>del sector de serveis </a:t>
            </a:r>
            <a:r>
              <a:rPr lang="es-ES"/>
              <a:t>predominantment de no mercat a preus constants per comunitats autònomes</a:t>
            </a:r>
          </a:p>
        </c:rich>
      </c:tx>
      <c:layout>
        <c:manualLayout>
          <c:xMode val="edge"/>
          <c:yMode val="edge"/>
          <c:x val="0.15035001743663159"/>
          <c:y val="3.189066059225515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36014047499944657"/>
          <c:y val="0.13439650483665919"/>
          <c:w val="0.52447641990210458"/>
          <c:h val="0.78359996040357383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'Q12-GA37-GA41'!$Q$3</c:f>
              <c:strCache>
                <c:ptCount val="1"/>
                <c:pt idx="0">
                  <c:v>2019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5"/>
            <c:invertIfNegative val="0"/>
            <c:bubble3D val="0"/>
            <c:spPr>
              <a:solidFill>
                <a:schemeClr val="accent6">
                  <a:lumMod val="40000"/>
                  <a:lumOff val="60000"/>
                </a:schemeClr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0-6EB6-454C-A09B-4DDE4FC67673}"/>
              </c:ext>
            </c:extLst>
          </c:dPt>
          <c:dPt>
            <c:idx val="8"/>
            <c:invertIfNegative val="0"/>
            <c:bubble3D val="0"/>
            <c:spPr>
              <a:solidFill>
                <a:schemeClr val="bg1">
                  <a:lumMod val="85000"/>
                </a:schemeClr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6EB6-454C-A09B-4DDE4FC67673}"/>
              </c:ext>
            </c:extLst>
          </c:dPt>
          <c:dLbls>
            <c:dLbl>
              <c:idx val="0"/>
              <c:layout>
                <c:manualLayout>
                  <c:x val="-2.7972027972028034E-2"/>
                  <c:y val="4.7830012136865823E-7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6EB6-454C-A09B-4DDE4FC67673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7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ca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'Q12-GA37-GA41'!$P$4:$P$21</c:f>
              <c:strCache>
                <c:ptCount val="18"/>
                <c:pt idx="0">
                  <c:v>La Rioja</c:v>
                </c:pt>
                <c:pt idx="1">
                  <c:v>País Basc</c:v>
                </c:pt>
                <c:pt idx="2">
                  <c:v>Castella i Lleó</c:v>
                </c:pt>
                <c:pt idx="3">
                  <c:v>Navarra</c:v>
                </c:pt>
                <c:pt idx="4">
                  <c:v>Madrid</c:v>
                </c:pt>
                <c:pt idx="5">
                  <c:v>Illes Balears</c:v>
                </c:pt>
                <c:pt idx="6">
                  <c:v>Illes Canàries</c:v>
                </c:pt>
                <c:pt idx="7">
                  <c:v>Galícia</c:v>
                </c:pt>
                <c:pt idx="8">
                  <c:v>Espanya</c:v>
                </c:pt>
                <c:pt idx="9">
                  <c:v>Catalunya</c:v>
                </c:pt>
                <c:pt idx="10">
                  <c:v>Castella-la Manxa</c:v>
                </c:pt>
                <c:pt idx="11">
                  <c:v>Cantàbria</c:v>
                </c:pt>
                <c:pt idx="12">
                  <c:v>Andalusia</c:v>
                </c:pt>
                <c:pt idx="13">
                  <c:v>Extremadura</c:v>
                </c:pt>
                <c:pt idx="14">
                  <c:v>Aragó</c:v>
                </c:pt>
                <c:pt idx="15">
                  <c:v>Astúries</c:v>
                </c:pt>
                <c:pt idx="16">
                  <c:v>Com. Valenciana</c:v>
                </c:pt>
                <c:pt idx="17">
                  <c:v>Múrcia</c:v>
                </c:pt>
              </c:strCache>
            </c:strRef>
          </c:cat>
          <c:val>
            <c:numRef>
              <c:f>'Q12-GA37-GA41'!$Q$4:$Q$21</c:f>
              <c:numCache>
                <c:formatCode>0.0</c:formatCode>
                <c:ptCount val="18"/>
                <c:pt idx="0">
                  <c:v>5.9</c:v>
                </c:pt>
                <c:pt idx="1">
                  <c:v>4.0999999999999996</c:v>
                </c:pt>
                <c:pt idx="2">
                  <c:v>3.1</c:v>
                </c:pt>
                <c:pt idx="3">
                  <c:v>3.1</c:v>
                </c:pt>
                <c:pt idx="4">
                  <c:v>2.7</c:v>
                </c:pt>
                <c:pt idx="5">
                  <c:v>1.5</c:v>
                </c:pt>
                <c:pt idx="6">
                  <c:v>1.4</c:v>
                </c:pt>
                <c:pt idx="7">
                  <c:v>1.4</c:v>
                </c:pt>
                <c:pt idx="8">
                  <c:v>1.3</c:v>
                </c:pt>
                <c:pt idx="9">
                  <c:v>1.2</c:v>
                </c:pt>
                <c:pt idx="10">
                  <c:v>1.1000000000000001</c:v>
                </c:pt>
                <c:pt idx="11">
                  <c:v>0.9</c:v>
                </c:pt>
                <c:pt idx="12">
                  <c:v>0.6</c:v>
                </c:pt>
                <c:pt idx="13">
                  <c:v>0.1</c:v>
                </c:pt>
                <c:pt idx="14">
                  <c:v>-0.7</c:v>
                </c:pt>
                <c:pt idx="15">
                  <c:v>-0.9</c:v>
                </c:pt>
                <c:pt idx="16">
                  <c:v>-1.1000000000000001</c:v>
                </c:pt>
                <c:pt idx="17">
                  <c:v>-1.6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EB6-454C-A09B-4DDE4FC6767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0"/>
        <c:axId val="125547648"/>
        <c:axId val="125549184"/>
      </c:barChart>
      <c:catAx>
        <c:axId val="125547648"/>
        <c:scaling>
          <c:orientation val="maxMin"/>
        </c:scaling>
        <c:delete val="0"/>
        <c:axPos val="l"/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ca-ES"/>
          </a:p>
        </c:txPr>
        <c:crossAx val="12554918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25549184"/>
        <c:scaling>
          <c:orientation val="minMax"/>
        </c:scaling>
        <c:delete val="0"/>
        <c:axPos val="b"/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ca-ES"/>
          </a:p>
        </c:txPr>
        <c:crossAx val="125547648"/>
        <c:crosses val="max"/>
        <c:crossBetween val="between"/>
      </c:valAx>
      <c:spPr>
        <a:noFill/>
        <a:ln w="3175">
          <a:solidFill>
            <a:srgbClr val="969696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7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ca-ES"/>
    </a:p>
  </c:txPr>
  <c:printSettings>
    <c:headerFooter alignWithMargins="0"/>
    <c:pageMargins b="1" l="0.75000000000000133" r="0.75000000000000133" t="1" header="0" footer="0"/>
    <c:pageSetup/>
  </c:printSettings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Gràfic IA-1.41. Percentatge</a:t>
            </a:r>
            <a:r>
              <a:rPr lang="es-ES" baseline="0"/>
              <a:t> de</a:t>
            </a:r>
            <a:r>
              <a:rPr lang="es-ES"/>
              <a:t> variació anual 2020 del VAB </a:t>
            </a:r>
            <a:r>
              <a:rPr lang="es-ES" sz="700" b="0" i="0" u="none" strike="noStrike" baseline="0">
                <a:effectLst/>
              </a:rPr>
              <a:t>del sector de serveis </a:t>
            </a:r>
            <a:r>
              <a:rPr lang="es-ES"/>
              <a:t>predominantment de no mercat a preus constants per comunitats autònomes</a:t>
            </a:r>
          </a:p>
        </c:rich>
      </c:tx>
      <c:layout>
        <c:manualLayout>
          <c:xMode val="edge"/>
          <c:yMode val="edge"/>
          <c:x val="0.15035001743663159"/>
          <c:y val="3.189066059225515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36014047499944679"/>
          <c:y val="0.13439650483665919"/>
          <c:w val="0.52447641990210458"/>
          <c:h val="0.78359996040357405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'Q12-GA37-GA41'!$S$3</c:f>
              <c:strCache>
                <c:ptCount val="1"/>
                <c:pt idx="0">
                  <c:v>2020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4"/>
            <c:invertIfNegative val="0"/>
            <c:bubble3D val="0"/>
            <c:spPr>
              <a:solidFill>
                <a:schemeClr val="accent6">
                  <a:lumMod val="40000"/>
                  <a:lumOff val="60000"/>
                </a:schemeClr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0-7079-4FE4-B210-F89C278561F2}"/>
              </c:ext>
            </c:extLst>
          </c:dPt>
          <c:dPt>
            <c:idx val="8"/>
            <c:invertIfNegative val="0"/>
            <c:bubble3D val="0"/>
            <c:spPr>
              <a:solidFill>
                <a:schemeClr val="bg1">
                  <a:lumMod val="85000"/>
                </a:schemeClr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7079-4FE4-B210-F89C278561F2}"/>
              </c:ext>
            </c:extLst>
          </c:dPt>
          <c:dLbls>
            <c:dLbl>
              <c:idx val="0"/>
              <c:layout>
                <c:manualLayout>
                  <c:x val="-2.7972027972028045E-2"/>
                  <c:y val="4.7830012136865844E-7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7079-4FE4-B210-F89C278561F2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7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ca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'Q12-GA37-GA41'!$R$4:$R$21</c:f>
              <c:strCache>
                <c:ptCount val="18"/>
                <c:pt idx="0">
                  <c:v>Navarra</c:v>
                </c:pt>
                <c:pt idx="1">
                  <c:v>País Basc</c:v>
                </c:pt>
                <c:pt idx="2">
                  <c:v>Galícia</c:v>
                </c:pt>
                <c:pt idx="3">
                  <c:v>Madrid</c:v>
                </c:pt>
                <c:pt idx="4">
                  <c:v>Illes Balears</c:v>
                </c:pt>
                <c:pt idx="5">
                  <c:v>Cantàbria</c:v>
                </c:pt>
                <c:pt idx="6">
                  <c:v>La Rioja</c:v>
                </c:pt>
                <c:pt idx="7">
                  <c:v>Aragó</c:v>
                </c:pt>
                <c:pt idx="8">
                  <c:v>Espanya</c:v>
                </c:pt>
                <c:pt idx="9">
                  <c:v>Castella i Lleó</c:v>
                </c:pt>
                <c:pt idx="10">
                  <c:v>Catalunya</c:v>
                </c:pt>
                <c:pt idx="11">
                  <c:v>Astúries</c:v>
                </c:pt>
                <c:pt idx="12">
                  <c:v>Castella-la Manxa</c:v>
                </c:pt>
                <c:pt idx="13">
                  <c:v>Múrcia</c:v>
                </c:pt>
                <c:pt idx="14">
                  <c:v>Illes Canàries</c:v>
                </c:pt>
                <c:pt idx="15">
                  <c:v>Com. Valenciana</c:v>
                </c:pt>
                <c:pt idx="16">
                  <c:v>Andalusia</c:v>
                </c:pt>
                <c:pt idx="17">
                  <c:v>Extremadura</c:v>
                </c:pt>
              </c:strCache>
            </c:strRef>
          </c:cat>
          <c:val>
            <c:numRef>
              <c:f>'Q12-GA37-GA41'!$S$4:$S$21</c:f>
              <c:numCache>
                <c:formatCode>0.0</c:formatCode>
                <c:ptCount val="18"/>
                <c:pt idx="0">
                  <c:v>10.8</c:v>
                </c:pt>
                <c:pt idx="1">
                  <c:v>2.8</c:v>
                </c:pt>
                <c:pt idx="2">
                  <c:v>1.6</c:v>
                </c:pt>
                <c:pt idx="3">
                  <c:v>1.2</c:v>
                </c:pt>
                <c:pt idx="4">
                  <c:v>1</c:v>
                </c:pt>
                <c:pt idx="5">
                  <c:v>0.5</c:v>
                </c:pt>
                <c:pt idx="6">
                  <c:v>0.5</c:v>
                </c:pt>
                <c:pt idx="7">
                  <c:v>0</c:v>
                </c:pt>
                <c:pt idx="8">
                  <c:v>-0.1</c:v>
                </c:pt>
                <c:pt idx="9">
                  <c:v>-0.2</c:v>
                </c:pt>
                <c:pt idx="10">
                  <c:v>-0.4</c:v>
                </c:pt>
                <c:pt idx="11">
                  <c:v>-0.5</c:v>
                </c:pt>
                <c:pt idx="12">
                  <c:v>-0.6</c:v>
                </c:pt>
                <c:pt idx="13">
                  <c:v>-0.7</c:v>
                </c:pt>
                <c:pt idx="14">
                  <c:v>-1.2</c:v>
                </c:pt>
                <c:pt idx="15">
                  <c:v>-1.2</c:v>
                </c:pt>
                <c:pt idx="16">
                  <c:v>-1.8</c:v>
                </c:pt>
                <c:pt idx="17">
                  <c:v>-3.8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079-4FE4-B210-F89C278561F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0"/>
        <c:axId val="125653760"/>
        <c:axId val="125655296"/>
      </c:barChart>
      <c:catAx>
        <c:axId val="125653760"/>
        <c:scaling>
          <c:orientation val="maxMin"/>
        </c:scaling>
        <c:delete val="0"/>
        <c:axPos val="l"/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ca-ES"/>
          </a:p>
        </c:txPr>
        <c:crossAx val="12565529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25655296"/>
        <c:scaling>
          <c:orientation val="minMax"/>
          <c:max val="15"/>
          <c:min val="-10"/>
        </c:scaling>
        <c:delete val="0"/>
        <c:axPos val="b"/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ca-ES"/>
          </a:p>
        </c:txPr>
        <c:crossAx val="125653760"/>
        <c:crosses val="max"/>
        <c:crossBetween val="between"/>
        <c:majorUnit val="5"/>
      </c:valAx>
      <c:spPr>
        <a:noFill/>
        <a:ln w="3175">
          <a:solidFill>
            <a:srgbClr val="969696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7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ca-ES"/>
    </a:p>
  </c:txPr>
  <c:printSettings>
    <c:headerFooter alignWithMargins="0"/>
    <c:pageMargins b="1" l="0.75000000000000155" r="0.75000000000000155" t="1" header="0" footer="0"/>
    <c:pageSetup/>
  </c:printSettings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>
                <a:solidFill>
                  <a:sysClr val="windowText" lastClr="000000"/>
                </a:solidFill>
              </a:rPr>
              <a:t>Gràfic I-1.1. Variació </a:t>
            </a:r>
            <a:r>
              <a:rPr lang="es-ES"/>
              <a:t>del nombre d'empreses a les Illes Balears per sectors (CNAE09) (2008-2021)</a:t>
            </a:r>
          </a:p>
        </c:rich>
      </c:tx>
      <c:layout>
        <c:manualLayout>
          <c:xMode val="edge"/>
          <c:yMode val="edge"/>
          <c:x val="0.1456200497061762"/>
          <c:y val="3.921576916979339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4586689565579539E-2"/>
          <c:y val="0.25611372403952859"/>
          <c:w val="0.89107167701941414"/>
          <c:h val="0.59823882752910962"/>
        </c:manualLayout>
      </c:layout>
      <c:lineChart>
        <c:grouping val="standard"/>
        <c:varyColors val="0"/>
        <c:ser>
          <c:idx val="0"/>
          <c:order val="0"/>
          <c:tx>
            <c:strRef>
              <c:f>'Q13-G1'!$B$28:$B$28</c:f>
              <c:strCache>
                <c:ptCount val="1"/>
                <c:pt idx="0">
                  <c:v>Var. total</c:v>
                </c:pt>
              </c:strCache>
            </c:strRef>
          </c:tx>
          <c:spPr>
            <a:ln w="25400">
              <a:solidFill>
                <a:srgbClr val="333333"/>
              </a:solidFill>
              <a:prstDash val="solid"/>
            </a:ln>
          </c:spPr>
          <c:marker>
            <c:symbol val="none"/>
          </c:marker>
          <c:cat>
            <c:strRef>
              <c:f>'Q13-G1'!$C$27:$O$27</c:f>
              <c:strCache>
                <c:ptCount val="13"/>
                <c:pt idx="0">
                  <c:v>09-08</c:v>
                </c:pt>
                <c:pt idx="1">
                  <c:v>10-09</c:v>
                </c:pt>
                <c:pt idx="2">
                  <c:v>11-10</c:v>
                </c:pt>
                <c:pt idx="3">
                  <c:v>12-11</c:v>
                </c:pt>
                <c:pt idx="4">
                  <c:v>13-12</c:v>
                </c:pt>
                <c:pt idx="5">
                  <c:v>14-13</c:v>
                </c:pt>
                <c:pt idx="6">
                  <c:v>15-14</c:v>
                </c:pt>
                <c:pt idx="7">
                  <c:v>16-15</c:v>
                </c:pt>
                <c:pt idx="8">
                  <c:v>17-16</c:v>
                </c:pt>
                <c:pt idx="9">
                  <c:v>18-17</c:v>
                </c:pt>
                <c:pt idx="10">
                  <c:v>19-18</c:v>
                </c:pt>
                <c:pt idx="11">
                  <c:v>20-19</c:v>
                </c:pt>
                <c:pt idx="12">
                  <c:v>21-20</c:v>
                </c:pt>
              </c:strCache>
            </c:strRef>
          </c:cat>
          <c:val>
            <c:numRef>
              <c:f>'Q13-G1'!$C$28:$O$28</c:f>
              <c:numCache>
                <c:formatCode>0.0</c:formatCode>
                <c:ptCount val="13"/>
                <c:pt idx="0">
                  <c:v>-1.6167568436277868</c:v>
                </c:pt>
                <c:pt idx="1">
                  <c:v>-2.4655326378149933</c:v>
                </c:pt>
                <c:pt idx="2">
                  <c:v>-2.3458609678211784</c:v>
                </c:pt>
                <c:pt idx="3">
                  <c:v>-2.3884931569499557</c:v>
                </c:pt>
                <c:pt idx="4">
                  <c:v>-0.3842009089631282</c:v>
                </c:pt>
                <c:pt idx="5">
                  <c:v>-0.91011711584590982</c:v>
                </c:pt>
                <c:pt idx="6">
                  <c:v>3.3713065147739307</c:v>
                </c:pt>
                <c:pt idx="7">
                  <c:v>2.5599522448370493</c:v>
                </c:pt>
                <c:pt idx="8">
                  <c:v>4.1705376031161423</c:v>
                </c:pt>
                <c:pt idx="9">
                  <c:v>3.8370206410435426</c:v>
                </c:pt>
                <c:pt idx="10">
                  <c:v>2.1461536869554321</c:v>
                </c:pt>
                <c:pt idx="11">
                  <c:v>1.3270929572898993</c:v>
                </c:pt>
                <c:pt idx="12">
                  <c:v>-1.9015816520365547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CDB-4B79-910E-AA49D64AABF3}"/>
            </c:ext>
          </c:extLst>
        </c:ser>
        <c:ser>
          <c:idx val="1"/>
          <c:order val="1"/>
          <c:tx>
            <c:strRef>
              <c:f>'Q13-G1'!$B$29:$B$29</c:f>
              <c:strCache>
                <c:ptCount val="1"/>
                <c:pt idx="0">
                  <c:v>Indústria</c:v>
                </c:pt>
              </c:strCache>
            </c:strRef>
          </c:tx>
          <c:spPr>
            <a:ln w="25400">
              <a:solidFill>
                <a:srgbClr val="99CC00"/>
              </a:solidFill>
              <a:prstDash val="solid"/>
            </a:ln>
          </c:spPr>
          <c:marker>
            <c:symbol val="none"/>
          </c:marker>
          <c:cat>
            <c:strRef>
              <c:f>'Q13-G1'!$C$27:$O$27</c:f>
              <c:strCache>
                <c:ptCount val="13"/>
                <c:pt idx="0">
                  <c:v>09-08</c:v>
                </c:pt>
                <c:pt idx="1">
                  <c:v>10-09</c:v>
                </c:pt>
                <c:pt idx="2">
                  <c:v>11-10</c:v>
                </c:pt>
                <c:pt idx="3">
                  <c:v>12-11</c:v>
                </c:pt>
                <c:pt idx="4">
                  <c:v>13-12</c:v>
                </c:pt>
                <c:pt idx="5">
                  <c:v>14-13</c:v>
                </c:pt>
                <c:pt idx="6">
                  <c:v>15-14</c:v>
                </c:pt>
                <c:pt idx="7">
                  <c:v>16-15</c:v>
                </c:pt>
                <c:pt idx="8">
                  <c:v>17-16</c:v>
                </c:pt>
                <c:pt idx="9">
                  <c:v>18-17</c:v>
                </c:pt>
                <c:pt idx="10">
                  <c:v>19-18</c:v>
                </c:pt>
                <c:pt idx="11">
                  <c:v>20-19</c:v>
                </c:pt>
                <c:pt idx="12">
                  <c:v>21-20</c:v>
                </c:pt>
              </c:strCache>
            </c:strRef>
          </c:cat>
          <c:val>
            <c:numRef>
              <c:f>'Q13-G1'!$C$29:$O$29</c:f>
              <c:numCache>
                <c:formatCode>0.0</c:formatCode>
                <c:ptCount val="13"/>
                <c:pt idx="0">
                  <c:v>1.3848396501457749</c:v>
                </c:pt>
                <c:pt idx="1">
                  <c:v>-8.6987778576563599</c:v>
                </c:pt>
                <c:pt idx="2">
                  <c:v>-6.7125984251968474</c:v>
                </c:pt>
                <c:pt idx="3">
                  <c:v>-2.8487022578603027</c:v>
                </c:pt>
                <c:pt idx="4">
                  <c:v>-1.1511728931363985</c:v>
                </c:pt>
                <c:pt idx="5">
                  <c:v>-3.1421665568007073</c:v>
                </c:pt>
                <c:pt idx="6">
                  <c:v>0.11343012704174704</c:v>
                </c:pt>
                <c:pt idx="7">
                  <c:v>0.15862225243599148</c:v>
                </c:pt>
                <c:pt idx="8">
                  <c:v>3.6199095022624528</c:v>
                </c:pt>
                <c:pt idx="9">
                  <c:v>6.4847161572052503</c:v>
                </c:pt>
                <c:pt idx="10">
                  <c:v>0.32807053516505924</c:v>
                </c:pt>
                <c:pt idx="11">
                  <c:v>-1.2058042100960509</c:v>
                </c:pt>
                <c:pt idx="12">
                  <c:v>-2.0479933802234229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CDB-4B79-910E-AA49D64AABF3}"/>
            </c:ext>
          </c:extLst>
        </c:ser>
        <c:ser>
          <c:idx val="2"/>
          <c:order val="2"/>
          <c:tx>
            <c:strRef>
              <c:f>'Q13-G1'!$B$30:$B$30</c:f>
              <c:strCache>
                <c:ptCount val="1"/>
                <c:pt idx="0">
                  <c:v>Construcció</c:v>
                </c:pt>
              </c:strCache>
            </c:strRef>
          </c:tx>
          <c:spPr>
            <a:ln w="25400">
              <a:solidFill>
                <a:srgbClr val="99CCFF"/>
              </a:solidFill>
              <a:prstDash val="solid"/>
            </a:ln>
          </c:spPr>
          <c:marker>
            <c:symbol val="none"/>
          </c:marker>
          <c:cat>
            <c:strRef>
              <c:f>'Q13-G1'!$C$27:$O$27</c:f>
              <c:strCache>
                <c:ptCount val="13"/>
                <c:pt idx="0">
                  <c:v>09-08</c:v>
                </c:pt>
                <c:pt idx="1">
                  <c:v>10-09</c:v>
                </c:pt>
                <c:pt idx="2">
                  <c:v>11-10</c:v>
                </c:pt>
                <c:pt idx="3">
                  <c:v>12-11</c:v>
                </c:pt>
                <c:pt idx="4">
                  <c:v>13-12</c:v>
                </c:pt>
                <c:pt idx="5">
                  <c:v>14-13</c:v>
                </c:pt>
                <c:pt idx="6">
                  <c:v>15-14</c:v>
                </c:pt>
                <c:pt idx="7">
                  <c:v>16-15</c:v>
                </c:pt>
                <c:pt idx="8">
                  <c:v>17-16</c:v>
                </c:pt>
                <c:pt idx="9">
                  <c:v>18-17</c:v>
                </c:pt>
                <c:pt idx="10">
                  <c:v>19-18</c:v>
                </c:pt>
                <c:pt idx="11">
                  <c:v>20-19</c:v>
                </c:pt>
                <c:pt idx="12">
                  <c:v>21-20</c:v>
                </c:pt>
              </c:strCache>
            </c:strRef>
          </c:cat>
          <c:val>
            <c:numRef>
              <c:f>'Q13-G1'!$C$30:$O$30</c:f>
              <c:numCache>
                <c:formatCode>0.0</c:formatCode>
                <c:ptCount val="13"/>
                <c:pt idx="0">
                  <c:v>-8.7627093668647742</c:v>
                </c:pt>
                <c:pt idx="1">
                  <c:v>-8.3230148048452186</c:v>
                </c:pt>
                <c:pt idx="2">
                  <c:v>-5.6256973398320476</c:v>
                </c:pt>
                <c:pt idx="3">
                  <c:v>-5.8801568041814463</c:v>
                </c:pt>
                <c:pt idx="4">
                  <c:v>-3.9666798889329669</c:v>
                </c:pt>
                <c:pt idx="5">
                  <c:v>-3.4834090596172373</c:v>
                </c:pt>
                <c:pt idx="6">
                  <c:v>3.3166904422254007</c:v>
                </c:pt>
                <c:pt idx="7">
                  <c:v>3.4794615119088768</c:v>
                </c:pt>
                <c:pt idx="8">
                  <c:v>3.1356327973847575</c:v>
                </c:pt>
                <c:pt idx="9">
                  <c:v>6.7468788408047153</c:v>
                </c:pt>
                <c:pt idx="10">
                  <c:v>5.023633498969815</c:v>
                </c:pt>
                <c:pt idx="11">
                  <c:v>-0.2308003000403902</c:v>
                </c:pt>
                <c:pt idx="12">
                  <c:v>-2.625643398299693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CDB-4B79-910E-AA49D64AABF3}"/>
            </c:ext>
          </c:extLst>
        </c:ser>
        <c:ser>
          <c:idx val="3"/>
          <c:order val="3"/>
          <c:tx>
            <c:strRef>
              <c:f>'Q13-G1'!$B$31:$B$31</c:f>
              <c:strCache>
                <c:ptCount val="1"/>
                <c:pt idx="0">
                  <c:v>Serveis</c:v>
                </c:pt>
              </c:strCache>
            </c:strRef>
          </c:tx>
          <c:spPr>
            <a:ln w="25400">
              <a:solidFill>
                <a:srgbClr val="FF9900"/>
              </a:solidFill>
              <a:prstDash val="solid"/>
            </a:ln>
          </c:spPr>
          <c:marker>
            <c:symbol val="none"/>
          </c:marker>
          <c:cat>
            <c:strRef>
              <c:f>'Q13-G1'!$C$27:$O$27</c:f>
              <c:strCache>
                <c:ptCount val="13"/>
                <c:pt idx="0">
                  <c:v>09-08</c:v>
                </c:pt>
                <c:pt idx="1">
                  <c:v>10-09</c:v>
                </c:pt>
                <c:pt idx="2">
                  <c:v>11-10</c:v>
                </c:pt>
                <c:pt idx="3">
                  <c:v>12-11</c:v>
                </c:pt>
                <c:pt idx="4">
                  <c:v>13-12</c:v>
                </c:pt>
                <c:pt idx="5">
                  <c:v>14-13</c:v>
                </c:pt>
                <c:pt idx="6">
                  <c:v>15-14</c:v>
                </c:pt>
                <c:pt idx="7">
                  <c:v>16-15</c:v>
                </c:pt>
                <c:pt idx="8">
                  <c:v>17-16</c:v>
                </c:pt>
                <c:pt idx="9">
                  <c:v>18-17</c:v>
                </c:pt>
                <c:pt idx="10">
                  <c:v>19-18</c:v>
                </c:pt>
                <c:pt idx="11">
                  <c:v>20-19</c:v>
                </c:pt>
                <c:pt idx="12">
                  <c:v>21-20</c:v>
                </c:pt>
              </c:strCache>
            </c:strRef>
          </c:cat>
          <c:val>
            <c:numRef>
              <c:f>'Q13-G1'!$C$31:$O$31</c:f>
              <c:numCache>
                <c:formatCode>0.0</c:formatCode>
                <c:ptCount val="13"/>
                <c:pt idx="0">
                  <c:v>0.29486723565670392</c:v>
                </c:pt>
                <c:pt idx="1">
                  <c:v>-0.34570892490434213</c:v>
                </c:pt>
                <c:pt idx="2">
                  <c:v>-1.1889760277526529</c:v>
                </c:pt>
                <c:pt idx="3">
                  <c:v>-1.5138557561026889</c:v>
                </c:pt>
                <c:pt idx="4">
                  <c:v>0.49510983821334786</c:v>
                </c:pt>
                <c:pt idx="5">
                  <c:v>-0.18948868373580563</c:v>
                </c:pt>
                <c:pt idx="6">
                  <c:v>3.6010449257313004</c:v>
                </c:pt>
                <c:pt idx="7">
                  <c:v>2.5200474982774557</c:v>
                </c:pt>
                <c:pt idx="8">
                  <c:v>4.4271578104444265</c:v>
                </c:pt>
                <c:pt idx="9">
                  <c:v>3.0549926055759347</c:v>
                </c:pt>
                <c:pt idx="10">
                  <c:v>1.6330272791293954</c:v>
                </c:pt>
                <c:pt idx="11">
                  <c:v>1.8421190252065678</c:v>
                </c:pt>
                <c:pt idx="12">
                  <c:v>-1.7317740092686496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CDB-4B79-910E-AA49D64AAB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25775232"/>
        <c:axId val="125785216"/>
      </c:lineChart>
      <c:catAx>
        <c:axId val="12577523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Frutiger LT Std 57 Condensed"/>
                <a:ea typeface="Frutiger LT Std 57 Condensed"/>
                <a:cs typeface="Frutiger LT Std 57 Condensed"/>
              </a:defRPr>
            </a:pPr>
            <a:endParaRPr lang="ca-ES"/>
          </a:p>
        </c:txPr>
        <c:crossAx val="12578521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25785216"/>
        <c:scaling>
          <c:orientation val="minMax"/>
        </c:scaling>
        <c:delete val="0"/>
        <c:axPos val="l"/>
        <c:majorGridlines>
          <c:spPr>
            <a:ln w="3175">
              <a:solidFill>
                <a:srgbClr val="969696"/>
              </a:solidFill>
              <a:prstDash val="sysDash"/>
            </a:ln>
          </c:spPr>
        </c:majorGridlines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Frutiger LT Std 57 Condensed"/>
                <a:ea typeface="Frutiger LT Std 57 Condensed"/>
                <a:cs typeface="Frutiger LT Std 57 Condensed"/>
              </a:defRPr>
            </a:pPr>
            <a:endParaRPr lang="ca-ES"/>
          </a:p>
        </c:txPr>
        <c:crossAx val="125775232"/>
        <c:crosses val="autoZero"/>
        <c:crossBetween val="between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14661092142243326"/>
          <c:y val="0.14213355880850465"/>
          <c:w val="0.69169024225954334"/>
          <c:h val="7.5624724761753775E-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640" b="0" i="0" u="none" strike="noStrike" baseline="0">
              <a:solidFill>
                <a:srgbClr val="000000"/>
              </a:solidFill>
              <a:latin typeface="Frutiger LT Std 57 Condensed"/>
              <a:ea typeface="Frutiger LT Std 57 Condensed"/>
              <a:cs typeface="Frutiger LT Std 57 Condensed"/>
            </a:defRPr>
          </a:pPr>
          <a:endParaRPr lang="ca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700" b="0" i="0" u="none" strike="noStrike" baseline="0">
          <a:solidFill>
            <a:srgbClr val="000000"/>
          </a:solidFill>
          <a:latin typeface="Frutiger LT Std 57 Condensed"/>
          <a:ea typeface="Frutiger LT Std 57 Condensed"/>
          <a:cs typeface="Frutiger LT Std 57 Condensed"/>
        </a:defRPr>
      </a:pPr>
      <a:endParaRPr lang="ca-ES"/>
    </a:p>
  </c:txPr>
  <c:printSettings>
    <c:headerFooter alignWithMargins="0"/>
    <c:pageMargins b="1" l="0.75000000000000155" r="0.75000000000000155" t="1" header="0" footer="0"/>
    <c:pageSetup paperSize="9" orientation="landscape"/>
  </c:printSettings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Gràfic I-1.2. Taxa de creixement  2021/2020 de l'IPC per comunitats autònomes</a:t>
            </a:r>
          </a:p>
        </c:rich>
      </c:tx>
      <c:layout>
        <c:manualLayout>
          <c:xMode val="edge"/>
          <c:yMode val="edge"/>
          <c:x val="0.11115763755337034"/>
          <c:y val="1.922300660693280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30702517024081777"/>
          <c:y val="9.0909189333154353E-2"/>
          <c:w val="0.63573690385476012"/>
          <c:h val="0.84479027160809583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bg1">
                <a:lumMod val="65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7"/>
            <c:invertIfNegative val="0"/>
            <c:bubble3D val="0"/>
            <c:spPr>
              <a:solidFill>
                <a:schemeClr val="accent6">
                  <a:lumMod val="40000"/>
                  <a:lumOff val="60000"/>
                </a:schemeClr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0-3F64-44BA-98F1-E6B0F67354BA}"/>
              </c:ext>
            </c:extLst>
          </c:dPt>
          <c:dPt>
            <c:idx val="11"/>
            <c:invertIfNegative val="0"/>
            <c:bubble3D val="0"/>
            <c:spPr>
              <a:solidFill>
                <a:schemeClr val="bg1">
                  <a:lumMod val="85000"/>
                </a:schemeClr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3F64-44BA-98F1-E6B0F67354BA}"/>
              </c:ext>
            </c:extLst>
          </c:dPt>
          <c:dLbls>
            <c:numFmt formatCode="#,##0.0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7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ca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'G2'!$B$3:$B$22</c:f>
              <c:strCache>
                <c:ptCount val="20"/>
                <c:pt idx="0">
                  <c:v>Ceuta</c:v>
                </c:pt>
                <c:pt idx="1">
                  <c:v>Castella-la Manxa</c:v>
                </c:pt>
                <c:pt idx="2">
                  <c:v>Castella i Lleó</c:v>
                </c:pt>
                <c:pt idx="3">
                  <c:v>Galícia</c:v>
                </c:pt>
                <c:pt idx="4">
                  <c:v>Aragó</c:v>
                </c:pt>
                <c:pt idx="5">
                  <c:v>Extremadura</c:v>
                </c:pt>
                <c:pt idx="6">
                  <c:v>Navarra (Com. Floral de)</c:v>
                </c:pt>
                <c:pt idx="7">
                  <c:v>Illes Balears</c:v>
                </c:pt>
                <c:pt idx="8">
                  <c:v>Cantàbria</c:v>
                </c:pt>
                <c:pt idx="9">
                  <c:v>Com. Valenciana</c:v>
                </c:pt>
                <c:pt idx="10">
                  <c:v>La Rioja</c:v>
                </c:pt>
                <c:pt idx="11">
                  <c:v>Espanya</c:v>
                </c:pt>
                <c:pt idx="12">
                  <c:v>Andalusia</c:v>
                </c:pt>
                <c:pt idx="13">
                  <c:v>País Basc</c:v>
                </c:pt>
                <c:pt idx="14">
                  <c:v>Astúries (Princ. de)</c:v>
                </c:pt>
                <c:pt idx="15">
                  <c:v>Múrcia (Regió de)</c:v>
                </c:pt>
                <c:pt idx="16">
                  <c:v>Catalunya</c:v>
                </c:pt>
                <c:pt idx="17">
                  <c:v>Madrid (Com. de)</c:v>
                </c:pt>
                <c:pt idx="18">
                  <c:v>Melilla</c:v>
                </c:pt>
                <c:pt idx="19">
                  <c:v>Illes Canàries</c:v>
                </c:pt>
              </c:strCache>
            </c:strRef>
          </c:cat>
          <c:val>
            <c:numRef>
              <c:f>'G2'!$H$3:$H$22</c:f>
              <c:numCache>
                <c:formatCode>0.0</c:formatCode>
                <c:ptCount val="20"/>
                <c:pt idx="0">
                  <c:v>3.9</c:v>
                </c:pt>
                <c:pt idx="1">
                  <c:v>3.7</c:v>
                </c:pt>
                <c:pt idx="2">
                  <c:v>3.5</c:v>
                </c:pt>
                <c:pt idx="3">
                  <c:v>3.5</c:v>
                </c:pt>
                <c:pt idx="4">
                  <c:v>3.4</c:v>
                </c:pt>
                <c:pt idx="5">
                  <c:v>3.4</c:v>
                </c:pt>
                <c:pt idx="6">
                  <c:v>3.4</c:v>
                </c:pt>
                <c:pt idx="7">
                  <c:v>3.3</c:v>
                </c:pt>
                <c:pt idx="8">
                  <c:v>3.3</c:v>
                </c:pt>
                <c:pt idx="9">
                  <c:v>3.3</c:v>
                </c:pt>
                <c:pt idx="10">
                  <c:v>3.2</c:v>
                </c:pt>
                <c:pt idx="11">
                  <c:v>3.1</c:v>
                </c:pt>
                <c:pt idx="12">
                  <c:v>3.1</c:v>
                </c:pt>
                <c:pt idx="13">
                  <c:v>3.1</c:v>
                </c:pt>
                <c:pt idx="14">
                  <c:v>3</c:v>
                </c:pt>
                <c:pt idx="15">
                  <c:v>3</c:v>
                </c:pt>
                <c:pt idx="16">
                  <c:v>2.9</c:v>
                </c:pt>
                <c:pt idx="17">
                  <c:v>2.7</c:v>
                </c:pt>
                <c:pt idx="18">
                  <c:v>2.6</c:v>
                </c:pt>
                <c:pt idx="19">
                  <c:v>2.2000000000000002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F64-44BA-98F1-E6B0F67354B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0"/>
        <c:axId val="125627776"/>
        <c:axId val="126026880"/>
      </c:barChart>
      <c:catAx>
        <c:axId val="125627776"/>
        <c:scaling>
          <c:orientation val="maxMin"/>
        </c:scaling>
        <c:delete val="0"/>
        <c:axPos val="l"/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ca-ES"/>
          </a:p>
        </c:txPr>
        <c:crossAx val="12602688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26026880"/>
        <c:scaling>
          <c:orientation val="minMax"/>
        </c:scaling>
        <c:delete val="0"/>
        <c:axPos val="b"/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ca-ES"/>
          </a:p>
        </c:txPr>
        <c:crossAx val="125627776"/>
        <c:crosses val="max"/>
        <c:crossBetween val="between"/>
      </c:valAx>
      <c:spPr>
        <a:noFill/>
        <a:ln w="9525">
          <a:solidFill>
            <a:schemeClr val="bg1">
              <a:lumMod val="65000"/>
            </a:schemeClr>
          </a:solidFill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7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ca-ES"/>
    </a:p>
  </c:txPr>
  <c:printSettings>
    <c:headerFooter alignWithMargins="0"/>
    <c:pageMargins b="1" l="0.75000000000000133" r="0.75000000000000133" t="1" header="0" footer="0"/>
    <c:pageSetup/>
  </c:printSettings>
</c:chartSpace>
</file>

<file path=xl/charts/chart4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Gràfic I-1.3. Diferència de la taxa de creixement de</a:t>
            </a:r>
            <a:r>
              <a:rPr lang="es-ES" baseline="0"/>
              <a:t> l'</a:t>
            </a:r>
            <a:r>
              <a:rPr lang="es-ES"/>
              <a:t>IPC d'Espanya i les</a:t>
            </a:r>
            <a:r>
              <a:rPr lang="es-ES" baseline="0"/>
              <a:t> </a:t>
            </a:r>
            <a:r>
              <a:rPr lang="es-ES"/>
              <a:t>Balears per grups (2021) (Base 2021)</a:t>
            </a:r>
          </a:p>
        </c:rich>
      </c:tx>
      <c:layout>
        <c:manualLayout>
          <c:xMode val="edge"/>
          <c:yMode val="edge"/>
          <c:x val="0.15075505286800225"/>
          <c:y val="4.897579252407575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50070466466416974"/>
          <c:y val="0.13932819003685148"/>
          <c:w val="0.46479058249586935"/>
          <c:h val="0.7850272121979307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rgbClr val="C0C0C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11"/>
              <c:layout>
                <c:manualLayout>
                  <c:x val="-7.1301247771836107E-3"/>
                  <c:y val="3.6330608537693096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C2C-476B-8A50-4F2D5E378007}"/>
                </c:ext>
              </c:extLst>
            </c:dLbl>
            <c:dLbl>
              <c:idx val="12"/>
              <c:layout>
                <c:manualLayout>
                  <c:x val="-7.1301247771836107E-3"/>
                  <c:y val="-3.6330608537693096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C2C-476B-8A50-4F2D5E378007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7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ca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'Q16-G3'!$A$4:$A$16</c:f>
              <c:strCache>
                <c:ptCount val="13"/>
                <c:pt idx="0">
                  <c:v>Índex general</c:v>
                </c:pt>
                <c:pt idx="1">
                  <c:v>Aliments i begudes no alcohòliques</c:v>
                </c:pt>
                <c:pt idx="2">
                  <c:v>Begudes alcohòliques i tabac</c:v>
                </c:pt>
                <c:pt idx="3">
                  <c:v>Vestit i calçat</c:v>
                </c:pt>
                <c:pt idx="4">
                  <c:v>Habitatge, aigua, electricitat, gas i altres combustibles</c:v>
                </c:pt>
                <c:pt idx="5">
                  <c:v>Mobles, articles de la llar i articles per al manteniment corrent de la llar</c:v>
                </c:pt>
                <c:pt idx="6">
                  <c:v>Sanitat</c:v>
                </c:pt>
                <c:pt idx="7">
                  <c:v>Transport</c:v>
                </c:pt>
                <c:pt idx="8">
                  <c:v>Comunicacions</c:v>
                </c:pt>
                <c:pt idx="9">
                  <c:v>Oci i cultura</c:v>
                </c:pt>
                <c:pt idx="10">
                  <c:v>Ensenyament</c:v>
                </c:pt>
                <c:pt idx="11">
                  <c:v>Restaurants i hotels</c:v>
                </c:pt>
                <c:pt idx="12">
                  <c:v>Altres béns i serveis</c:v>
                </c:pt>
              </c:strCache>
            </c:strRef>
          </c:cat>
          <c:val>
            <c:numRef>
              <c:f>'Q16-G3'!$H$4:$H$16</c:f>
              <c:numCache>
                <c:formatCode>0.0</c:formatCode>
                <c:ptCount val="13"/>
                <c:pt idx="0">
                  <c:v>0.19999999999999973</c:v>
                </c:pt>
                <c:pt idx="1">
                  <c:v>0.40000000000000013</c:v>
                </c:pt>
                <c:pt idx="2">
                  <c:v>0.5</c:v>
                </c:pt>
                <c:pt idx="3">
                  <c:v>0</c:v>
                </c:pt>
                <c:pt idx="4">
                  <c:v>-0.5</c:v>
                </c:pt>
                <c:pt idx="5">
                  <c:v>1.3000000000000003</c:v>
                </c:pt>
                <c:pt idx="6">
                  <c:v>0.90000000000000013</c:v>
                </c:pt>
                <c:pt idx="7">
                  <c:v>-0.79999999999999982</c:v>
                </c:pt>
                <c:pt idx="8">
                  <c:v>0.10000000000000009</c:v>
                </c:pt>
                <c:pt idx="9">
                  <c:v>9.9999999999999978E-2</c:v>
                </c:pt>
                <c:pt idx="10">
                  <c:v>0.60000000000000009</c:v>
                </c:pt>
                <c:pt idx="11">
                  <c:v>0.49999999999999989</c:v>
                </c:pt>
                <c:pt idx="1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C2C-476B-8A50-4F2D5E37800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0"/>
        <c:axId val="126060800"/>
        <c:axId val="126083072"/>
      </c:barChart>
      <c:catAx>
        <c:axId val="126060800"/>
        <c:scaling>
          <c:orientation val="maxMin"/>
        </c:scaling>
        <c:delete val="0"/>
        <c:axPos val="l"/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ca-ES"/>
          </a:p>
        </c:txPr>
        <c:crossAx val="12608307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26083072"/>
        <c:scaling>
          <c:orientation val="minMax"/>
        </c:scaling>
        <c:delete val="0"/>
        <c:axPos val="b"/>
        <c:numFmt formatCode="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ca-ES"/>
          </a:p>
        </c:txPr>
        <c:crossAx val="126060800"/>
        <c:crosses val="max"/>
        <c:crossBetween val="between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7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ca-ES"/>
    </a:p>
  </c:txPr>
  <c:printSettings>
    <c:headerFooter alignWithMargins="0"/>
    <c:pageMargins b="1" l="0.75000000000000133" r="0.75000000000000133" t="1" header="0" footer="0"/>
    <c:pageSetup/>
  </c:printSettings>
</c:chartSpace>
</file>

<file path=xl/charts/chart4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Gràfic I-1.4. PIB per capita en euros per comunitats autònomes (2020)</a:t>
            </a:r>
          </a:p>
        </c:rich>
      </c:tx>
      <c:layout>
        <c:manualLayout>
          <c:xMode val="edge"/>
          <c:yMode val="edge"/>
          <c:x val="0.14383569553805775"/>
          <c:y val="3.906253864863750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31583359580052556"/>
          <c:y val="0.10209437133708719"/>
          <c:w val="0.59416745406824056"/>
          <c:h val="0.81937277508995376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bg1">
                <a:lumMod val="65000"/>
              </a:schemeClr>
            </a:solidFill>
            <a:ln w="12700">
              <a:solidFill>
                <a:srgbClr val="808080"/>
              </a:solidFill>
              <a:prstDash val="solid"/>
            </a:ln>
          </c:spPr>
          <c:invertIfNegative val="0"/>
          <c:dPt>
            <c:idx val="6"/>
            <c:invertIfNegative val="0"/>
            <c:bubble3D val="0"/>
            <c:spPr>
              <a:solidFill>
                <a:schemeClr val="bg1">
                  <a:lumMod val="85000"/>
                </a:schemeClr>
              </a:solidFill>
              <a:ln w="12700">
                <a:solidFill>
                  <a:srgbClr val="80808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0-19AA-4523-867F-EE465014C092}"/>
              </c:ext>
            </c:extLst>
          </c:dPt>
          <c:dPt>
            <c:idx val="9"/>
            <c:invertIfNegative val="0"/>
            <c:bubble3D val="0"/>
            <c:spPr>
              <a:solidFill>
                <a:schemeClr val="accent6">
                  <a:lumMod val="40000"/>
                  <a:lumOff val="60000"/>
                </a:schemeClr>
              </a:solidFill>
              <a:ln w="12700">
                <a:solidFill>
                  <a:srgbClr val="80808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19AA-4523-867F-EE465014C092}"/>
              </c:ext>
            </c:extLst>
          </c:dPt>
          <c:dLbls>
            <c:dLbl>
              <c:idx val="0"/>
              <c:layout>
                <c:manualLayout>
                  <c:x val="-1.0000000000000005E-2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19AA-4523-867F-EE465014C092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7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ca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'G4'!$A$3:$A$22</c:f>
              <c:strCache>
                <c:ptCount val="20"/>
                <c:pt idx="0">
                  <c:v>Madrid (Com. de)</c:v>
                </c:pt>
                <c:pt idx="1">
                  <c:v>País Basc</c:v>
                </c:pt>
                <c:pt idx="2">
                  <c:v>Navarra (Com. Foral de)</c:v>
                </c:pt>
                <c:pt idx="3">
                  <c:v>Catalunya</c:v>
                </c:pt>
                <c:pt idx="4">
                  <c:v>Aragó</c:v>
                </c:pt>
                <c:pt idx="5">
                  <c:v>La Rioja</c:v>
                </c:pt>
                <c:pt idx="6">
                  <c:v>Espanya</c:v>
                </c:pt>
                <c:pt idx="7">
                  <c:v>Castella i Lleó</c:v>
                </c:pt>
                <c:pt idx="8">
                  <c:v>Cantàbria</c:v>
                </c:pt>
                <c:pt idx="9">
                  <c:v>Illes Balears</c:v>
                </c:pt>
                <c:pt idx="10">
                  <c:v>Galícia</c:v>
                </c:pt>
                <c:pt idx="11">
                  <c:v>Astúries (Princ. de)</c:v>
                </c:pt>
                <c:pt idx="12">
                  <c:v>Com. Valenciana</c:v>
                </c:pt>
                <c:pt idx="13">
                  <c:v>Múrcia (Reg. de)</c:v>
                </c:pt>
                <c:pt idx="14">
                  <c:v>Ceuta</c:v>
                </c:pt>
                <c:pt idx="15">
                  <c:v>Castella-la Manxa</c:v>
                </c:pt>
                <c:pt idx="16">
                  <c:v>Extremadura</c:v>
                </c:pt>
                <c:pt idx="17">
                  <c:v>Melilla</c:v>
                </c:pt>
                <c:pt idx="18">
                  <c:v>Andalusia</c:v>
                </c:pt>
                <c:pt idx="19">
                  <c:v>Illes Canàries</c:v>
                </c:pt>
              </c:strCache>
            </c:strRef>
          </c:cat>
          <c:val>
            <c:numRef>
              <c:f>'G4'!$B$3:$B$22</c:f>
              <c:numCache>
                <c:formatCode>#,##0</c:formatCode>
                <c:ptCount val="20"/>
                <c:pt idx="0">
                  <c:v>32048</c:v>
                </c:pt>
                <c:pt idx="1">
                  <c:v>30401</c:v>
                </c:pt>
                <c:pt idx="2">
                  <c:v>29314</c:v>
                </c:pt>
                <c:pt idx="3">
                  <c:v>27812</c:v>
                </c:pt>
                <c:pt idx="4">
                  <c:v>26512</c:v>
                </c:pt>
                <c:pt idx="5">
                  <c:v>25714</c:v>
                </c:pt>
                <c:pt idx="6">
                  <c:v>23693</c:v>
                </c:pt>
                <c:pt idx="7">
                  <c:v>23167</c:v>
                </c:pt>
                <c:pt idx="8">
                  <c:v>22096</c:v>
                </c:pt>
                <c:pt idx="9">
                  <c:v>22048</c:v>
                </c:pt>
                <c:pt idx="10">
                  <c:v>21903</c:v>
                </c:pt>
                <c:pt idx="11">
                  <c:v>21149</c:v>
                </c:pt>
                <c:pt idx="12">
                  <c:v>20792</c:v>
                </c:pt>
                <c:pt idx="13">
                  <c:v>19838</c:v>
                </c:pt>
                <c:pt idx="14">
                  <c:v>19559</c:v>
                </c:pt>
                <c:pt idx="15">
                  <c:v>19369</c:v>
                </c:pt>
                <c:pt idx="16">
                  <c:v>18301</c:v>
                </c:pt>
                <c:pt idx="17">
                  <c:v>17900</c:v>
                </c:pt>
                <c:pt idx="18">
                  <c:v>17747</c:v>
                </c:pt>
                <c:pt idx="19">
                  <c:v>17448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9AA-4523-867F-EE465014C09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0"/>
        <c:axId val="126363904"/>
        <c:axId val="126369792"/>
      </c:barChart>
      <c:catAx>
        <c:axId val="126363904"/>
        <c:scaling>
          <c:orientation val="maxMin"/>
        </c:scaling>
        <c:delete val="0"/>
        <c:axPos val="l"/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ca-ES"/>
          </a:p>
        </c:txPr>
        <c:crossAx val="12636979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26369792"/>
        <c:scaling>
          <c:orientation val="minMax"/>
        </c:scaling>
        <c:delete val="0"/>
        <c:axPos val="b"/>
        <c:numFmt formatCode="#,##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ca-ES"/>
          </a:p>
        </c:txPr>
        <c:crossAx val="126363904"/>
        <c:crosses val="max"/>
        <c:crossBetween val="between"/>
        <c:majorUnit val="10000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7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ca-ES"/>
    </a:p>
  </c:txPr>
  <c:printSettings>
    <c:headerFooter alignWithMargins="0"/>
    <c:pageMargins b="1" l="0.75000000000000133" r="0.75000000000000133" t="1" header="0" footer="0"/>
    <c:pageSetup/>
  </c:printSettings>
</c:chartSpace>
</file>

<file path=xl/charts/chart4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Gràfic IA-1.44. Percentatge</a:t>
            </a:r>
            <a:r>
              <a:rPr lang="es-ES" baseline="0"/>
              <a:t> de</a:t>
            </a:r>
            <a:r>
              <a:rPr lang="es-ES"/>
              <a:t> variació anual 2001-2007 del PIB per capita a preus constants </a:t>
            </a:r>
          </a:p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per comunitats autònomes</a:t>
            </a:r>
          </a:p>
        </c:rich>
      </c:tx>
      <c:layout>
        <c:manualLayout>
          <c:xMode val="edge"/>
          <c:yMode val="edge"/>
          <c:x val="0.11929861398904101"/>
          <c:y val="3.20366132723112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36140474713797788"/>
          <c:y val="0.13501144164759768"/>
          <c:w val="0.5403527287305655"/>
          <c:h val="0.78260869565217583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'Q18-GA44-GA50'!$K$3</c:f>
              <c:strCache>
                <c:ptCount val="1"/>
                <c:pt idx="0">
                  <c:v>2001-2007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11"/>
            <c:invertIfNegative val="0"/>
            <c:bubble3D val="0"/>
            <c:spPr>
              <a:solidFill>
                <a:schemeClr val="bg1">
                  <a:lumMod val="85000"/>
                </a:schemeClr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0-04C8-4695-B49D-742B41B13EEE}"/>
              </c:ext>
            </c:extLst>
          </c:dPt>
          <c:dPt>
            <c:idx val="17"/>
            <c:invertIfNegative val="0"/>
            <c:bubble3D val="0"/>
            <c:spPr>
              <a:solidFill>
                <a:schemeClr val="accent6">
                  <a:lumMod val="40000"/>
                  <a:lumOff val="60000"/>
                </a:schemeClr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04C8-4695-B49D-742B41B13EEE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7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ca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'Q18-GA44-GA50'!$J$4:$J$21</c:f>
              <c:strCache>
                <c:ptCount val="18"/>
                <c:pt idx="0">
                  <c:v>Galícia</c:v>
                </c:pt>
                <c:pt idx="1">
                  <c:v>Astúries</c:v>
                </c:pt>
                <c:pt idx="2">
                  <c:v>Extremadura</c:v>
                </c:pt>
                <c:pt idx="3">
                  <c:v>Castella-la Manxa</c:v>
                </c:pt>
                <c:pt idx="4">
                  <c:v>País Basc</c:v>
                </c:pt>
                <c:pt idx="5">
                  <c:v>Castella i Lleó</c:v>
                </c:pt>
                <c:pt idx="6">
                  <c:v>Andalusia</c:v>
                </c:pt>
                <c:pt idx="7">
                  <c:v>Aragó</c:v>
                </c:pt>
                <c:pt idx="8">
                  <c:v>Cantàbria</c:v>
                </c:pt>
                <c:pt idx="9">
                  <c:v>Madrid</c:v>
                </c:pt>
                <c:pt idx="10">
                  <c:v>Navarra</c:v>
                </c:pt>
                <c:pt idx="11">
                  <c:v>Espanya</c:v>
                </c:pt>
                <c:pt idx="12">
                  <c:v>La Rioja</c:v>
                </c:pt>
                <c:pt idx="13">
                  <c:v>Catalunya</c:v>
                </c:pt>
                <c:pt idx="14">
                  <c:v>Múrcia</c:v>
                </c:pt>
                <c:pt idx="15">
                  <c:v>Com. Valenciana</c:v>
                </c:pt>
                <c:pt idx="16">
                  <c:v>Illes Canàries</c:v>
                </c:pt>
                <c:pt idx="17">
                  <c:v>Illes Balears</c:v>
                </c:pt>
              </c:strCache>
            </c:strRef>
          </c:cat>
          <c:val>
            <c:numRef>
              <c:f>'Q18-GA44-GA50'!$K$4:$K$21</c:f>
              <c:numCache>
                <c:formatCode>0.0</c:formatCode>
                <c:ptCount val="18"/>
                <c:pt idx="0">
                  <c:v>3.3</c:v>
                </c:pt>
                <c:pt idx="1">
                  <c:v>3</c:v>
                </c:pt>
                <c:pt idx="2">
                  <c:v>3</c:v>
                </c:pt>
                <c:pt idx="3">
                  <c:v>2.6</c:v>
                </c:pt>
                <c:pt idx="4">
                  <c:v>2.4</c:v>
                </c:pt>
                <c:pt idx="5">
                  <c:v>2.2999999999999998</c:v>
                </c:pt>
                <c:pt idx="6">
                  <c:v>2.2000000000000002</c:v>
                </c:pt>
                <c:pt idx="7">
                  <c:v>2.1</c:v>
                </c:pt>
                <c:pt idx="8">
                  <c:v>1.8</c:v>
                </c:pt>
                <c:pt idx="9">
                  <c:v>1.8</c:v>
                </c:pt>
                <c:pt idx="10">
                  <c:v>1.8</c:v>
                </c:pt>
                <c:pt idx="11">
                  <c:v>1.8</c:v>
                </c:pt>
                <c:pt idx="12">
                  <c:v>1.7</c:v>
                </c:pt>
                <c:pt idx="13">
                  <c:v>1.5</c:v>
                </c:pt>
                <c:pt idx="14">
                  <c:v>1.3</c:v>
                </c:pt>
                <c:pt idx="15">
                  <c:v>1</c:v>
                </c:pt>
                <c:pt idx="16">
                  <c:v>0.4</c:v>
                </c:pt>
                <c:pt idx="17">
                  <c:v>-0.7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4C8-4695-B49D-742B41B13E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0"/>
        <c:axId val="126445440"/>
        <c:axId val="126446976"/>
      </c:barChart>
      <c:catAx>
        <c:axId val="126445440"/>
        <c:scaling>
          <c:orientation val="maxMin"/>
        </c:scaling>
        <c:delete val="0"/>
        <c:axPos val="l"/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ca-ES"/>
          </a:p>
        </c:txPr>
        <c:crossAx val="12644697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26446976"/>
        <c:scaling>
          <c:orientation val="minMax"/>
        </c:scaling>
        <c:delete val="0"/>
        <c:axPos val="b"/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ca-ES"/>
          </a:p>
        </c:txPr>
        <c:crossAx val="126445440"/>
        <c:crosses val="max"/>
        <c:crossBetween val="between"/>
      </c:valAx>
      <c:spPr>
        <a:noFill/>
        <a:ln w="3175">
          <a:solidFill>
            <a:srgbClr val="969696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7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ca-ES"/>
    </a:p>
  </c:txPr>
  <c:printSettings>
    <c:headerFooter alignWithMargins="0"/>
    <c:pageMargins b="1" l="0.75000000000000133" r="0.75000000000000133" t="1" header="0" footer="0"/>
    <c:pageSetup paperSize="9" orientation="landscape"/>
  </c:printSettings>
</c:chartSpace>
</file>

<file path=xl/charts/chart4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Gràfic IA-1.45. Percentatge</a:t>
            </a:r>
            <a:r>
              <a:rPr lang="es-ES" baseline="0"/>
              <a:t> de</a:t>
            </a:r>
            <a:r>
              <a:rPr lang="es-ES"/>
              <a:t> variació anual 2008-2013 del PIB per capita a preus constants </a:t>
            </a:r>
          </a:p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per comunitats autònomes</a:t>
            </a:r>
          </a:p>
        </c:rich>
      </c:tx>
      <c:layout>
        <c:manualLayout>
          <c:xMode val="edge"/>
          <c:yMode val="edge"/>
          <c:x val="0.11929861398904101"/>
          <c:y val="3.196347031963470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8.0702030914305486E-2"/>
          <c:y val="0.13470349668124126"/>
          <c:w val="0.56140543244734264"/>
          <c:h val="0.78310676884178843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'Q18-GA44-GA50'!$M$3</c:f>
              <c:strCache>
                <c:ptCount val="1"/>
                <c:pt idx="0">
                  <c:v>2008-2013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8"/>
            <c:invertIfNegative val="0"/>
            <c:bubble3D val="0"/>
            <c:spPr>
              <a:solidFill>
                <a:schemeClr val="bg1">
                  <a:lumMod val="85000"/>
                </a:schemeClr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0-8754-4F85-9A9D-133972F9C880}"/>
              </c:ext>
            </c:extLst>
          </c:dPt>
          <c:dPt>
            <c:idx val="13"/>
            <c:invertIfNegative val="0"/>
            <c:bubble3D val="0"/>
            <c:spPr>
              <a:solidFill>
                <a:schemeClr val="accent6">
                  <a:lumMod val="40000"/>
                  <a:lumOff val="60000"/>
                </a:schemeClr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8754-4F85-9A9D-133972F9C880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7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ca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'Q18-GA44-GA50'!$L$4:$L$21</c:f>
              <c:strCache>
                <c:ptCount val="18"/>
                <c:pt idx="0">
                  <c:v>Extremadura</c:v>
                </c:pt>
                <c:pt idx="1">
                  <c:v>Galícia</c:v>
                </c:pt>
                <c:pt idx="2">
                  <c:v>Madrid</c:v>
                </c:pt>
                <c:pt idx="3">
                  <c:v>País Basc</c:v>
                </c:pt>
                <c:pt idx="4">
                  <c:v>Castella i Lleó</c:v>
                </c:pt>
                <c:pt idx="5">
                  <c:v>Navarra</c:v>
                </c:pt>
                <c:pt idx="6">
                  <c:v>Aragó</c:v>
                </c:pt>
                <c:pt idx="7">
                  <c:v>La Rioja</c:v>
                </c:pt>
                <c:pt idx="8">
                  <c:v>Espanya</c:v>
                </c:pt>
                <c:pt idx="9">
                  <c:v>Astúries</c:v>
                </c:pt>
                <c:pt idx="10">
                  <c:v>Castella-la Manxa</c:v>
                </c:pt>
                <c:pt idx="11">
                  <c:v>Catalunya</c:v>
                </c:pt>
                <c:pt idx="12">
                  <c:v>Múrcia</c:v>
                </c:pt>
                <c:pt idx="13">
                  <c:v>Illes Balears</c:v>
                </c:pt>
                <c:pt idx="14">
                  <c:v>Cantàbria</c:v>
                </c:pt>
                <c:pt idx="15">
                  <c:v>Com. Valenciana</c:v>
                </c:pt>
                <c:pt idx="16">
                  <c:v>Andalusia</c:v>
                </c:pt>
                <c:pt idx="17">
                  <c:v>Illes Canàries</c:v>
                </c:pt>
              </c:strCache>
            </c:strRef>
          </c:cat>
          <c:val>
            <c:numRef>
              <c:f>'Q18-GA44-GA50'!$M$4:$M$21</c:f>
              <c:numCache>
                <c:formatCode>0.0</c:formatCode>
                <c:ptCount val="18"/>
                <c:pt idx="0">
                  <c:v>-1</c:v>
                </c:pt>
                <c:pt idx="1">
                  <c:v>-1.2</c:v>
                </c:pt>
                <c:pt idx="2">
                  <c:v>-1.2</c:v>
                </c:pt>
                <c:pt idx="3">
                  <c:v>-1.2</c:v>
                </c:pt>
                <c:pt idx="4">
                  <c:v>-1.4</c:v>
                </c:pt>
                <c:pt idx="5">
                  <c:v>-1.6</c:v>
                </c:pt>
                <c:pt idx="6">
                  <c:v>-1.7</c:v>
                </c:pt>
                <c:pt idx="7">
                  <c:v>-1.8</c:v>
                </c:pt>
                <c:pt idx="8">
                  <c:v>-1.8</c:v>
                </c:pt>
                <c:pt idx="9">
                  <c:v>-1.9</c:v>
                </c:pt>
                <c:pt idx="10">
                  <c:v>-1.9</c:v>
                </c:pt>
                <c:pt idx="11">
                  <c:v>-1.9</c:v>
                </c:pt>
                <c:pt idx="12">
                  <c:v>-2</c:v>
                </c:pt>
                <c:pt idx="13">
                  <c:v>-2.2999999999999998</c:v>
                </c:pt>
                <c:pt idx="14">
                  <c:v>-2.2999999999999998</c:v>
                </c:pt>
                <c:pt idx="15">
                  <c:v>-2.4</c:v>
                </c:pt>
                <c:pt idx="16">
                  <c:v>-2.5</c:v>
                </c:pt>
                <c:pt idx="17">
                  <c:v>-2.6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754-4F85-9A9D-133972F9C8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0"/>
        <c:axId val="126514688"/>
        <c:axId val="126516224"/>
      </c:barChart>
      <c:catAx>
        <c:axId val="126514688"/>
        <c:scaling>
          <c:orientation val="maxMin"/>
        </c:scaling>
        <c:delete val="0"/>
        <c:axPos val="l"/>
        <c:numFmt formatCode="General" sourceLinked="1"/>
        <c:majorTickMark val="out"/>
        <c:minorTickMark val="none"/>
        <c:tickLblPos val="high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ca-ES"/>
          </a:p>
        </c:txPr>
        <c:crossAx val="12651622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26516224"/>
        <c:scaling>
          <c:orientation val="minMax"/>
        </c:scaling>
        <c:delete val="0"/>
        <c:axPos val="b"/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ca-ES"/>
          </a:p>
        </c:txPr>
        <c:crossAx val="126514688"/>
        <c:crosses val="max"/>
        <c:crossBetween val="between"/>
        <c:majorUnit val="1"/>
      </c:valAx>
      <c:spPr>
        <a:noFill/>
        <a:ln w="3175">
          <a:solidFill>
            <a:srgbClr val="969696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7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ca-ES"/>
    </a:p>
  </c:txPr>
  <c:printSettings>
    <c:headerFooter alignWithMargins="0"/>
    <c:pageMargins b="1" l="0.75000000000000133" r="0.75000000000000133" t="1" header="0" footer="0"/>
    <c:pageSetup/>
  </c:printSettings>
</c:chartSpace>
</file>

<file path=xl/charts/chart4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Gràfic IA-1.46. Percentatge</a:t>
            </a:r>
            <a:r>
              <a:rPr lang="es-ES" baseline="0"/>
              <a:t> de</a:t>
            </a:r>
            <a:r>
              <a:rPr lang="es-ES"/>
              <a:t> variació anual 2014-2019 del PIB per capita a preus constants </a:t>
            </a:r>
          </a:p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per comunitats autònomes</a:t>
            </a:r>
          </a:p>
        </c:rich>
      </c:tx>
      <c:layout>
        <c:manualLayout>
          <c:xMode val="edge"/>
          <c:yMode val="edge"/>
          <c:x val="0.11929861398904101"/>
          <c:y val="3.196333867877510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36140474713797788"/>
          <c:y val="0.13470349668124126"/>
          <c:w val="0.52280880896658899"/>
          <c:h val="0.78310676884178843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'Q18-GA44-GA50'!$O$3</c:f>
              <c:strCache>
                <c:ptCount val="1"/>
                <c:pt idx="0">
                  <c:v>2014-2019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9"/>
            <c:invertIfNegative val="0"/>
            <c:bubble3D val="0"/>
            <c:spPr>
              <a:solidFill>
                <a:schemeClr val="bg1">
                  <a:lumMod val="85000"/>
                </a:schemeClr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0-E426-4826-9848-DADE78352712}"/>
              </c:ext>
            </c:extLst>
          </c:dPt>
          <c:dPt>
            <c:idx val="15"/>
            <c:invertIfNegative val="0"/>
            <c:bubble3D val="0"/>
            <c:spPr>
              <a:solidFill>
                <a:schemeClr val="accent6">
                  <a:lumMod val="40000"/>
                  <a:lumOff val="60000"/>
                </a:schemeClr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E426-4826-9848-DADE78352712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7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ca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'Q18-GA44-GA50'!$N$4:$N$21</c:f>
              <c:strCache>
                <c:ptCount val="18"/>
                <c:pt idx="0">
                  <c:v>Galícia</c:v>
                </c:pt>
                <c:pt idx="1">
                  <c:v>Múrcia</c:v>
                </c:pt>
                <c:pt idx="2">
                  <c:v>Com. Valenciana</c:v>
                </c:pt>
                <c:pt idx="3">
                  <c:v>Extremadura</c:v>
                </c:pt>
                <c:pt idx="4">
                  <c:v>Andalusia</c:v>
                </c:pt>
                <c:pt idx="5">
                  <c:v>Cantàbria</c:v>
                </c:pt>
                <c:pt idx="6">
                  <c:v>Castella i Lleó</c:v>
                </c:pt>
                <c:pt idx="7">
                  <c:v>Catalunya</c:v>
                </c:pt>
                <c:pt idx="8">
                  <c:v>Madrid</c:v>
                </c:pt>
                <c:pt idx="9">
                  <c:v>Espanya</c:v>
                </c:pt>
                <c:pt idx="10">
                  <c:v>Castella-la Manxa</c:v>
                </c:pt>
                <c:pt idx="11">
                  <c:v>País Basc</c:v>
                </c:pt>
                <c:pt idx="12">
                  <c:v>Astúries</c:v>
                </c:pt>
                <c:pt idx="13">
                  <c:v>Navarra</c:v>
                </c:pt>
                <c:pt idx="14">
                  <c:v>Aragó</c:v>
                </c:pt>
                <c:pt idx="15">
                  <c:v>Illes Balears</c:v>
                </c:pt>
                <c:pt idx="16">
                  <c:v>La Rioja</c:v>
                </c:pt>
                <c:pt idx="17">
                  <c:v>Illes Canàries</c:v>
                </c:pt>
              </c:strCache>
            </c:strRef>
          </c:cat>
          <c:val>
            <c:numRef>
              <c:f>'Q18-GA44-GA50'!$O$4:$O$21</c:f>
              <c:numCache>
                <c:formatCode>0.0</c:formatCode>
                <c:ptCount val="18"/>
                <c:pt idx="0">
                  <c:v>2.7</c:v>
                </c:pt>
                <c:pt idx="1">
                  <c:v>2.7</c:v>
                </c:pt>
                <c:pt idx="2">
                  <c:v>2.6</c:v>
                </c:pt>
                <c:pt idx="3">
                  <c:v>2.6</c:v>
                </c:pt>
                <c:pt idx="4">
                  <c:v>2.4</c:v>
                </c:pt>
                <c:pt idx="5">
                  <c:v>2.4</c:v>
                </c:pt>
                <c:pt idx="6">
                  <c:v>2.4</c:v>
                </c:pt>
                <c:pt idx="7">
                  <c:v>2.4</c:v>
                </c:pt>
                <c:pt idx="8">
                  <c:v>2.4</c:v>
                </c:pt>
                <c:pt idx="9">
                  <c:v>2.4</c:v>
                </c:pt>
                <c:pt idx="10">
                  <c:v>2.2999999999999998</c:v>
                </c:pt>
                <c:pt idx="11">
                  <c:v>2.2999999999999998</c:v>
                </c:pt>
                <c:pt idx="12">
                  <c:v>2.2000000000000002</c:v>
                </c:pt>
                <c:pt idx="13">
                  <c:v>2.2000000000000002</c:v>
                </c:pt>
                <c:pt idx="14">
                  <c:v>2.1</c:v>
                </c:pt>
                <c:pt idx="15">
                  <c:v>2.1</c:v>
                </c:pt>
                <c:pt idx="16">
                  <c:v>2</c:v>
                </c:pt>
                <c:pt idx="17">
                  <c:v>1.6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426-4826-9848-DADE783527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0"/>
        <c:axId val="126288640"/>
        <c:axId val="126290176"/>
      </c:barChart>
      <c:catAx>
        <c:axId val="126288640"/>
        <c:scaling>
          <c:orientation val="maxMin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ca-ES"/>
          </a:p>
        </c:txPr>
        <c:crossAx val="12629017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26290176"/>
        <c:scaling>
          <c:orientation val="minMax"/>
        </c:scaling>
        <c:delete val="0"/>
        <c:axPos val="b"/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ca-ES"/>
          </a:p>
        </c:txPr>
        <c:crossAx val="126288640"/>
        <c:crosses val="max"/>
        <c:crossBetween val="between"/>
        <c:majorUnit val="1"/>
      </c:valAx>
      <c:spPr>
        <a:noFill/>
        <a:ln w="3175">
          <a:solidFill>
            <a:srgbClr val="969696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7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ca-ES"/>
    </a:p>
  </c:txPr>
  <c:printSettings>
    <c:headerFooter alignWithMargins="0"/>
    <c:pageMargins b="1" l="0.75000000000000133" r="0.75000000000000133" t="1" header="0" footer="0"/>
    <c:pageSetup/>
  </c:printSettings>
</c:chartSpace>
</file>

<file path=xl/charts/chart4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Gràfic IA-1.49. Previsió del percentatge de variació anual  2021</a:t>
            </a:r>
            <a:r>
              <a:rPr lang="es-ES" baseline="0"/>
              <a:t> </a:t>
            </a:r>
            <a:r>
              <a:rPr lang="es-ES"/>
              <a:t>del PIB per capita a preus constants </a:t>
            </a:r>
          </a:p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per comunitats autònomes</a:t>
            </a:r>
          </a:p>
        </c:rich>
      </c:tx>
      <c:layout>
        <c:manualLayout>
          <c:xMode val="edge"/>
          <c:yMode val="edge"/>
          <c:x val="0.11888148596810016"/>
          <c:y val="3.189066059225515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34756749811867932"/>
          <c:y val="0.14599656819662932"/>
          <c:w val="0.56643430060752897"/>
          <c:h val="0.78359996040357383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'Q18-GA44-GA50'!$U$3</c:f>
              <c:strCache>
                <c:ptCount val="1"/>
                <c:pt idx="0">
                  <c:v>2021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solidFill>
                <a:schemeClr val="accent6">
                  <a:lumMod val="40000"/>
                  <a:lumOff val="60000"/>
                </a:schemeClr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0-302D-4A2E-BAD2-A1AB1A9060FB}"/>
              </c:ext>
            </c:extLst>
          </c:dPt>
          <c:dPt>
            <c:idx val="9"/>
            <c:invertIfNegative val="0"/>
            <c:bubble3D val="0"/>
            <c:spPr>
              <a:solidFill>
                <a:schemeClr val="bg1">
                  <a:lumMod val="85000"/>
                </a:schemeClr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302D-4A2E-BAD2-A1AB1A9060FB}"/>
              </c:ext>
            </c:extLst>
          </c:dPt>
          <c:dLbls>
            <c:dLbl>
              <c:idx val="17"/>
              <c:layout>
                <c:manualLayout>
                  <c:x val="-1.3986013986013989E-2"/>
                  <c:y val="-1.1136292511798871E-16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302D-4A2E-BAD2-A1AB1A9060FB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7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ca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'Q18-GA44-GA50'!$T$4:$T$21</c:f>
              <c:strCache>
                <c:ptCount val="18"/>
                <c:pt idx="0">
                  <c:v>Illes Balears</c:v>
                </c:pt>
                <c:pt idx="1">
                  <c:v>Illes Canàries</c:v>
                </c:pt>
                <c:pt idx="2">
                  <c:v>Astúries</c:v>
                </c:pt>
                <c:pt idx="3">
                  <c:v>Madrid</c:v>
                </c:pt>
                <c:pt idx="4">
                  <c:v>País Basc</c:v>
                </c:pt>
                <c:pt idx="5">
                  <c:v>Galícia</c:v>
                </c:pt>
                <c:pt idx="6">
                  <c:v>Aragó</c:v>
                </c:pt>
                <c:pt idx="7">
                  <c:v>Castella i Lleó</c:v>
                </c:pt>
                <c:pt idx="8">
                  <c:v>Catalunya</c:v>
                </c:pt>
                <c:pt idx="9">
                  <c:v>Espanya</c:v>
                </c:pt>
                <c:pt idx="10">
                  <c:v>La Rioja</c:v>
                </c:pt>
                <c:pt idx="11">
                  <c:v>Com. Valenciana</c:v>
                </c:pt>
                <c:pt idx="12">
                  <c:v>Extremadura</c:v>
                </c:pt>
                <c:pt idx="13">
                  <c:v>Andalusia</c:v>
                </c:pt>
                <c:pt idx="14">
                  <c:v>Cantàbria</c:v>
                </c:pt>
                <c:pt idx="15">
                  <c:v>Navarra</c:v>
                </c:pt>
                <c:pt idx="16">
                  <c:v>Castella-la Manxa</c:v>
                </c:pt>
                <c:pt idx="17">
                  <c:v>Múrcia</c:v>
                </c:pt>
              </c:strCache>
            </c:strRef>
          </c:cat>
          <c:val>
            <c:numRef>
              <c:f>'Q18-GA44-GA50'!$U$4:$U$21</c:f>
              <c:numCache>
                <c:formatCode>0.0</c:formatCode>
                <c:ptCount val="18"/>
                <c:pt idx="0">
                  <c:v>10.4</c:v>
                </c:pt>
                <c:pt idx="1">
                  <c:v>6.9</c:v>
                </c:pt>
                <c:pt idx="2">
                  <c:v>6.2</c:v>
                </c:pt>
                <c:pt idx="3">
                  <c:v>5.6</c:v>
                </c:pt>
                <c:pt idx="4">
                  <c:v>5.5</c:v>
                </c:pt>
                <c:pt idx="5">
                  <c:v>5.4</c:v>
                </c:pt>
                <c:pt idx="6">
                  <c:v>5.2</c:v>
                </c:pt>
                <c:pt idx="7">
                  <c:v>5.2</c:v>
                </c:pt>
                <c:pt idx="8">
                  <c:v>5.2</c:v>
                </c:pt>
                <c:pt idx="9">
                  <c:v>5.2</c:v>
                </c:pt>
                <c:pt idx="10">
                  <c:v>4.9000000000000004</c:v>
                </c:pt>
                <c:pt idx="11">
                  <c:v>4.7</c:v>
                </c:pt>
                <c:pt idx="12">
                  <c:v>4.7</c:v>
                </c:pt>
                <c:pt idx="13">
                  <c:v>4.5999999999999996</c:v>
                </c:pt>
                <c:pt idx="14">
                  <c:v>4.5</c:v>
                </c:pt>
                <c:pt idx="15">
                  <c:v>4.5</c:v>
                </c:pt>
                <c:pt idx="16">
                  <c:v>4</c:v>
                </c:pt>
                <c:pt idx="17">
                  <c:v>3.5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02D-4A2E-BAD2-A1AB1A9060F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0"/>
        <c:axId val="126349696"/>
        <c:axId val="126351232"/>
      </c:barChart>
      <c:catAx>
        <c:axId val="126349696"/>
        <c:scaling>
          <c:orientation val="maxMin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ca-ES"/>
          </a:p>
        </c:txPr>
        <c:crossAx val="12635123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26351232"/>
        <c:scaling>
          <c:orientation val="minMax"/>
        </c:scaling>
        <c:delete val="0"/>
        <c:axPos val="b"/>
        <c:numFmt formatCode="0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ca-ES"/>
          </a:p>
        </c:txPr>
        <c:crossAx val="126349696"/>
        <c:crosses val="max"/>
        <c:crossBetween val="between"/>
        <c:majorUnit val="5"/>
      </c:valAx>
      <c:spPr>
        <a:noFill/>
        <a:ln w="3175">
          <a:solidFill>
            <a:srgbClr val="969696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7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ca-ES"/>
    </a:p>
  </c:txPr>
  <c:printSettings>
    <c:headerFooter alignWithMargins="0"/>
    <c:pageMargins b="1" l="0.75000000000000133" r="0.75000000000000133" t="1" header="0" footer="0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 sz="700"/>
              <a:t>Gràfic IA-1.5. Evolució de la taxa de variació acumulativa del VAB a preus constants en milers d'euros a les Balears per illa (2004-2021) (Base 2004 = 100)</a:t>
            </a:r>
          </a:p>
        </c:rich>
      </c:tx>
      <c:layout>
        <c:manualLayout>
          <c:xMode val="edge"/>
          <c:yMode val="edge"/>
          <c:x val="0.14408260089733324"/>
          <c:y val="3.921558585664598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8.9820534362007265E-2"/>
          <c:y val="0.26016363441483426"/>
          <c:w val="0.8842332604970925"/>
          <c:h val="0.62195368852296318"/>
        </c:manualLayout>
      </c:layout>
      <c:lineChart>
        <c:grouping val="standard"/>
        <c:varyColors val="0"/>
        <c:ser>
          <c:idx val="2"/>
          <c:order val="0"/>
          <c:tx>
            <c:strRef>
              <c:f>'Q5-GA4-GA5'!$A$47</c:f>
              <c:strCache>
                <c:ptCount val="1"/>
                <c:pt idx="0">
                  <c:v>Illes Balears</c:v>
                </c:pt>
              </c:strCache>
            </c:strRef>
          </c:tx>
          <c:spPr>
            <a:ln w="25400">
              <a:solidFill>
                <a:srgbClr val="969696"/>
              </a:solidFill>
              <a:prstDash val="solid"/>
            </a:ln>
          </c:spPr>
          <c:marker>
            <c:symbol val="none"/>
          </c:marker>
          <c:cat>
            <c:numRef>
              <c:f>'Q5-GA4-GA5'!$B$46:$E$46</c:f>
              <c:numCache>
                <c:formatCode>General</c:formatCode>
                <c:ptCount val="4"/>
                <c:pt idx="0">
                  <c:v>2004</c:v>
                </c:pt>
                <c:pt idx="1">
                  <c:v>2009</c:v>
                </c:pt>
                <c:pt idx="2">
                  <c:v>2018</c:v>
                </c:pt>
                <c:pt idx="3">
                  <c:v>2021</c:v>
                </c:pt>
              </c:numCache>
            </c:numRef>
          </c:cat>
          <c:val>
            <c:numRef>
              <c:f>'Q5-GA4-GA5'!$B$47:$E$47</c:f>
              <c:numCache>
                <c:formatCode>#,##0</c:formatCode>
                <c:ptCount val="4"/>
                <c:pt idx="0">
                  <c:v>100</c:v>
                </c:pt>
                <c:pt idx="1">
                  <c:v>106.74320850719154</c:v>
                </c:pt>
                <c:pt idx="2">
                  <c:v>123.66020661818808</c:v>
                </c:pt>
                <c:pt idx="3" formatCode="0.0">
                  <c:v>110.27822988469099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20D-4C39-8587-0815BACF06D2}"/>
            </c:ext>
          </c:extLst>
        </c:ser>
        <c:ser>
          <c:idx val="0"/>
          <c:order val="1"/>
          <c:tx>
            <c:strRef>
              <c:f>'Q5-GA4-GA5'!$A$48</c:f>
              <c:strCache>
                <c:ptCount val="1"/>
                <c:pt idx="0">
                  <c:v>Mallorca</c:v>
                </c:pt>
              </c:strCache>
            </c:strRef>
          </c:tx>
          <c:spPr>
            <a:ln w="25400">
              <a:solidFill>
                <a:srgbClr val="99CCFF"/>
              </a:solidFill>
              <a:prstDash val="solid"/>
            </a:ln>
          </c:spPr>
          <c:marker>
            <c:symbol val="none"/>
          </c:marker>
          <c:cat>
            <c:numRef>
              <c:f>'Q5-GA4-GA5'!$B$46:$E$46</c:f>
              <c:numCache>
                <c:formatCode>General</c:formatCode>
                <c:ptCount val="4"/>
                <c:pt idx="0">
                  <c:v>2004</c:v>
                </c:pt>
                <c:pt idx="1">
                  <c:v>2009</c:v>
                </c:pt>
                <c:pt idx="2">
                  <c:v>2018</c:v>
                </c:pt>
                <c:pt idx="3">
                  <c:v>2021</c:v>
                </c:pt>
              </c:numCache>
            </c:numRef>
          </c:cat>
          <c:val>
            <c:numRef>
              <c:f>'Q5-GA4-GA5'!$B$48:$E$48</c:f>
              <c:numCache>
                <c:formatCode>#,##0</c:formatCode>
                <c:ptCount val="4"/>
                <c:pt idx="0">
                  <c:v>100</c:v>
                </c:pt>
                <c:pt idx="1">
                  <c:v>107.46193518639706</c:v>
                </c:pt>
                <c:pt idx="2">
                  <c:v>123.3611243256325</c:v>
                </c:pt>
                <c:pt idx="3" formatCode="0.0">
                  <c:v>110.71836594451938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20D-4C39-8587-0815BACF06D2}"/>
            </c:ext>
          </c:extLst>
        </c:ser>
        <c:ser>
          <c:idx val="1"/>
          <c:order val="2"/>
          <c:tx>
            <c:strRef>
              <c:f>'Q5-GA4-GA5'!$A$49</c:f>
              <c:strCache>
                <c:ptCount val="1"/>
                <c:pt idx="0">
                  <c:v>Menorca</c:v>
                </c:pt>
              </c:strCache>
            </c:strRef>
          </c:tx>
          <c:spPr>
            <a:ln w="25400">
              <a:solidFill>
                <a:srgbClr val="99CC00"/>
              </a:solidFill>
              <a:prstDash val="solid"/>
            </a:ln>
          </c:spPr>
          <c:marker>
            <c:symbol val="none"/>
          </c:marker>
          <c:cat>
            <c:numRef>
              <c:f>'Q5-GA4-GA5'!$B$46:$E$46</c:f>
              <c:numCache>
                <c:formatCode>General</c:formatCode>
                <c:ptCount val="4"/>
                <c:pt idx="0">
                  <c:v>2004</c:v>
                </c:pt>
                <c:pt idx="1">
                  <c:v>2009</c:v>
                </c:pt>
                <c:pt idx="2">
                  <c:v>2018</c:v>
                </c:pt>
                <c:pt idx="3">
                  <c:v>2021</c:v>
                </c:pt>
              </c:numCache>
            </c:numRef>
          </c:cat>
          <c:val>
            <c:numRef>
              <c:f>'Q5-GA4-GA5'!$B$49:$E$49</c:f>
              <c:numCache>
                <c:formatCode>#,##0</c:formatCode>
                <c:ptCount val="4"/>
                <c:pt idx="0">
                  <c:v>100</c:v>
                </c:pt>
                <c:pt idx="1">
                  <c:v>101.78670798406213</c:v>
                </c:pt>
                <c:pt idx="2">
                  <c:v>113.65448142296219</c:v>
                </c:pt>
                <c:pt idx="3" formatCode="0.0">
                  <c:v>102.56486990958102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20D-4C39-8587-0815BACF06D2}"/>
            </c:ext>
          </c:extLst>
        </c:ser>
        <c:ser>
          <c:idx val="3"/>
          <c:order val="3"/>
          <c:tx>
            <c:strRef>
              <c:f>'Q5-GA4-GA5'!$A$50</c:f>
              <c:strCache>
                <c:ptCount val="1"/>
                <c:pt idx="0">
                  <c:v>Pitiüses</c:v>
                </c:pt>
              </c:strCache>
            </c:strRef>
          </c:tx>
          <c:spPr>
            <a:ln w="25400">
              <a:solidFill>
                <a:srgbClr val="FF9900"/>
              </a:solidFill>
              <a:prstDash val="solid"/>
            </a:ln>
          </c:spPr>
          <c:marker>
            <c:symbol val="none"/>
          </c:marker>
          <c:cat>
            <c:numRef>
              <c:f>'Q5-GA4-GA5'!$B$46:$E$46</c:f>
              <c:numCache>
                <c:formatCode>General</c:formatCode>
                <c:ptCount val="4"/>
                <c:pt idx="0">
                  <c:v>2004</c:v>
                </c:pt>
                <c:pt idx="1">
                  <c:v>2009</c:v>
                </c:pt>
                <c:pt idx="2">
                  <c:v>2018</c:v>
                </c:pt>
                <c:pt idx="3">
                  <c:v>2021</c:v>
                </c:pt>
              </c:numCache>
            </c:numRef>
          </c:cat>
          <c:val>
            <c:numRef>
              <c:f>'Q5-GA4-GA5'!$B$50:$E$50</c:f>
              <c:numCache>
                <c:formatCode>#,##0</c:formatCode>
                <c:ptCount val="4"/>
                <c:pt idx="0">
                  <c:v>100</c:v>
                </c:pt>
                <c:pt idx="1">
                  <c:v>105.17184143113656</c:v>
                </c:pt>
                <c:pt idx="2">
                  <c:v>131.33963695256449</c:v>
                </c:pt>
                <c:pt idx="3" formatCode="0.0">
                  <c:v>111.86297005733077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F20D-4C39-8587-0815BACF06D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19712384"/>
        <c:axId val="119730560"/>
      </c:lineChart>
      <c:catAx>
        <c:axId val="11971238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ca-ES"/>
          </a:p>
        </c:txPr>
        <c:crossAx val="11973056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19730560"/>
        <c:scaling>
          <c:orientation val="minMax"/>
          <c:min val="80"/>
        </c:scaling>
        <c:delete val="0"/>
        <c:axPos val="l"/>
        <c:majorGridlines>
          <c:spPr>
            <a:ln w="3175">
              <a:solidFill>
                <a:srgbClr val="969696"/>
              </a:solidFill>
              <a:prstDash val="sysDash"/>
            </a:ln>
          </c:spPr>
        </c:majorGridlines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ca-ES"/>
          </a:p>
        </c:txPr>
        <c:crossAx val="119712384"/>
        <c:crosses val="autoZero"/>
        <c:crossBetween val="between"/>
        <c:majorUnit val="1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21242506009394121"/>
          <c:y val="0.15853701214177537"/>
          <c:w val="0.65130323639405008"/>
          <c:h val="5.6910995881612414E-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7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ca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7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ca-ES"/>
    </a:p>
  </c:txPr>
  <c:printSettings>
    <c:headerFooter alignWithMargins="0"/>
    <c:pageMargins b="1" l="0.75000000000000133" r="0.75000000000000133" t="1" header="0" footer="0"/>
    <c:pageSetup/>
  </c:printSettings>
  <c:userShapes r:id="rId1"/>
</c:chartSpace>
</file>

<file path=xl/charts/chart5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Gràfic IA-1.50. Previsió del percentatge de variació anual 2022</a:t>
            </a:r>
            <a:r>
              <a:rPr lang="es-ES" baseline="0"/>
              <a:t> </a:t>
            </a:r>
            <a:r>
              <a:rPr lang="es-ES"/>
              <a:t>del PIB per capita a preus constants </a:t>
            </a:r>
          </a:p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per comunitats autònomes</a:t>
            </a:r>
          </a:p>
        </c:rich>
      </c:tx>
      <c:layout>
        <c:manualLayout>
          <c:xMode val="edge"/>
          <c:yMode val="edge"/>
          <c:x val="0.11846689895470383"/>
          <c:y val="3.181818181818180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35888501742160345"/>
          <c:y val="0.13409090909090909"/>
          <c:w val="0.52613240418118468"/>
          <c:h val="0.78409090909090906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'Q18-GA44-GA50'!$W$3</c:f>
              <c:strCache>
                <c:ptCount val="1"/>
                <c:pt idx="0">
                  <c:v>2022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solidFill>
                <a:schemeClr val="accent6">
                  <a:lumMod val="40000"/>
                  <a:lumOff val="60000"/>
                </a:schemeClr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0-E7DB-4189-B298-E760F5BA9948}"/>
              </c:ext>
            </c:extLst>
          </c:dPt>
          <c:dPt>
            <c:idx val="10"/>
            <c:invertIfNegative val="0"/>
            <c:bubble3D val="0"/>
            <c:spPr>
              <a:solidFill>
                <a:schemeClr val="bg1">
                  <a:lumMod val="85000"/>
                </a:schemeClr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E7DB-4189-B298-E760F5BA9948}"/>
              </c:ext>
            </c:extLst>
          </c:dPt>
          <c:dLbls>
            <c:dLbl>
              <c:idx val="0"/>
              <c:layout>
                <c:manualLayout>
                  <c:x val="-2.3228803716608595E-2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7DB-4189-B298-E760F5BA9948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7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ca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'Q18-GA44-GA50'!$V$4:$V$21</c:f>
              <c:strCache>
                <c:ptCount val="18"/>
                <c:pt idx="0">
                  <c:v>Illes Balears</c:v>
                </c:pt>
                <c:pt idx="1">
                  <c:v>Illes Canàries</c:v>
                </c:pt>
                <c:pt idx="2">
                  <c:v>Astúries</c:v>
                </c:pt>
                <c:pt idx="3">
                  <c:v>Andalusia</c:v>
                </c:pt>
                <c:pt idx="4">
                  <c:v>Galícia</c:v>
                </c:pt>
                <c:pt idx="5">
                  <c:v>Cantàbria</c:v>
                </c:pt>
                <c:pt idx="6">
                  <c:v>Castella i Lleó</c:v>
                </c:pt>
                <c:pt idx="7">
                  <c:v>Castella-la Manxa</c:v>
                </c:pt>
                <c:pt idx="8">
                  <c:v>Com. Valenciana</c:v>
                </c:pt>
                <c:pt idx="9">
                  <c:v>Extremadura</c:v>
                </c:pt>
                <c:pt idx="10">
                  <c:v>Espanya</c:v>
                </c:pt>
                <c:pt idx="11">
                  <c:v>Catalunya</c:v>
                </c:pt>
                <c:pt idx="12">
                  <c:v>País Basc</c:v>
                </c:pt>
                <c:pt idx="13">
                  <c:v>La Rioja</c:v>
                </c:pt>
                <c:pt idx="14">
                  <c:v>Múrcia</c:v>
                </c:pt>
                <c:pt idx="15">
                  <c:v>Navarra</c:v>
                </c:pt>
                <c:pt idx="16">
                  <c:v>Madrid</c:v>
                </c:pt>
                <c:pt idx="17">
                  <c:v>Aragó</c:v>
                </c:pt>
              </c:strCache>
            </c:strRef>
          </c:cat>
          <c:val>
            <c:numRef>
              <c:f>'Q18-GA44-GA50'!$W$4:$W$21</c:f>
              <c:numCache>
                <c:formatCode>0.0</c:formatCode>
                <c:ptCount val="18"/>
                <c:pt idx="0">
                  <c:v>8.4</c:v>
                </c:pt>
                <c:pt idx="1">
                  <c:v>7.2</c:v>
                </c:pt>
                <c:pt idx="2">
                  <c:v>4.9000000000000004</c:v>
                </c:pt>
                <c:pt idx="3">
                  <c:v>4.7</c:v>
                </c:pt>
                <c:pt idx="4">
                  <c:v>4.7</c:v>
                </c:pt>
                <c:pt idx="5">
                  <c:v>4.5</c:v>
                </c:pt>
                <c:pt idx="6">
                  <c:v>4.5</c:v>
                </c:pt>
                <c:pt idx="7">
                  <c:v>4.4000000000000004</c:v>
                </c:pt>
                <c:pt idx="8">
                  <c:v>4.4000000000000004</c:v>
                </c:pt>
                <c:pt idx="9">
                  <c:v>4.2</c:v>
                </c:pt>
                <c:pt idx="10">
                  <c:v>4.2</c:v>
                </c:pt>
                <c:pt idx="11">
                  <c:v>3.8</c:v>
                </c:pt>
                <c:pt idx="12">
                  <c:v>3.8</c:v>
                </c:pt>
                <c:pt idx="13">
                  <c:v>3.7</c:v>
                </c:pt>
                <c:pt idx="14">
                  <c:v>3.4</c:v>
                </c:pt>
                <c:pt idx="15">
                  <c:v>3.1</c:v>
                </c:pt>
                <c:pt idx="16">
                  <c:v>2.8</c:v>
                </c:pt>
                <c:pt idx="17">
                  <c:v>2.4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7DB-4189-B298-E760F5BA994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0"/>
        <c:axId val="126607360"/>
        <c:axId val="126608896"/>
      </c:barChart>
      <c:catAx>
        <c:axId val="126607360"/>
        <c:scaling>
          <c:orientation val="maxMin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ca-ES"/>
          </a:p>
        </c:txPr>
        <c:crossAx val="12660889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26608896"/>
        <c:scaling>
          <c:orientation val="minMax"/>
          <c:max val="12"/>
        </c:scaling>
        <c:delete val="0"/>
        <c:axPos val="b"/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ca-ES"/>
          </a:p>
        </c:txPr>
        <c:crossAx val="126607360"/>
        <c:crosses val="max"/>
        <c:crossBetween val="between"/>
        <c:majorUnit val="3"/>
      </c:valAx>
      <c:spPr>
        <a:noFill/>
        <a:ln w="3175">
          <a:solidFill>
            <a:srgbClr val="969696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7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ca-ES"/>
    </a:p>
  </c:txPr>
  <c:printSettings>
    <c:headerFooter alignWithMargins="0"/>
    <c:pageMargins b="1" l="0.75000000000000133" r="0.75000000000000133" t="1" header="0" footer="0"/>
    <c:pageSetup/>
  </c:printSettings>
</c:chartSpace>
</file>

<file path=xl/charts/chart5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Gràfic IA-1.47. Percentatge</a:t>
            </a:r>
            <a:r>
              <a:rPr lang="es-ES" baseline="0"/>
              <a:t> de</a:t>
            </a:r>
            <a:r>
              <a:rPr lang="es-ES"/>
              <a:t> variació anual 2019 del PIB per capita a preus constants </a:t>
            </a:r>
          </a:p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per comunitats autònomes</a:t>
            </a:r>
          </a:p>
        </c:rich>
      </c:tx>
      <c:layout>
        <c:manualLayout>
          <c:xMode val="edge"/>
          <c:yMode val="edge"/>
          <c:x val="0.11929861398904104"/>
          <c:y val="3.196333867877512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36140474713797804"/>
          <c:y val="0.13470349668124132"/>
          <c:w val="0.52280880896658921"/>
          <c:h val="0.7831067688417882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'Q18-GA44-GA50'!$Q$3</c:f>
              <c:strCache>
                <c:ptCount val="1"/>
                <c:pt idx="0">
                  <c:v>2019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7"/>
            <c:invertIfNegative val="0"/>
            <c:bubble3D val="0"/>
            <c:spPr>
              <a:solidFill>
                <a:schemeClr val="bg1">
                  <a:lumMod val="85000"/>
                </a:schemeClr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0-9CE4-4622-955C-9770C12F6DE3}"/>
              </c:ext>
            </c:extLst>
          </c:dPt>
          <c:dPt>
            <c:idx val="9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0-E426-4826-9848-DADE78352712}"/>
              </c:ext>
            </c:extLst>
          </c:dPt>
          <c:dPt>
            <c:idx val="12"/>
            <c:invertIfNegative val="0"/>
            <c:bubble3D val="0"/>
            <c:spPr>
              <a:solidFill>
                <a:schemeClr val="accent6">
                  <a:lumMod val="40000"/>
                  <a:lumOff val="60000"/>
                </a:schemeClr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2-9CE4-4622-955C-9770C12F6DE3}"/>
              </c:ext>
            </c:extLst>
          </c:dPt>
          <c:dPt>
            <c:idx val="1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1-E426-4826-9848-DADE78352712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7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ca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'Q18-GA44-GA50'!$P$4:$P$21</c:f>
              <c:strCache>
                <c:ptCount val="18"/>
                <c:pt idx="0">
                  <c:v>Extremadura</c:v>
                </c:pt>
                <c:pt idx="1">
                  <c:v>Astúries</c:v>
                </c:pt>
                <c:pt idx="2">
                  <c:v>Galícia</c:v>
                </c:pt>
                <c:pt idx="3">
                  <c:v>Madrid</c:v>
                </c:pt>
                <c:pt idx="4">
                  <c:v>Andalusia</c:v>
                </c:pt>
                <c:pt idx="5">
                  <c:v>Navarra</c:v>
                </c:pt>
                <c:pt idx="6">
                  <c:v>Cantàbria</c:v>
                </c:pt>
                <c:pt idx="7">
                  <c:v>Espanya</c:v>
                </c:pt>
                <c:pt idx="8">
                  <c:v>País Basc</c:v>
                </c:pt>
                <c:pt idx="9">
                  <c:v>Illes Canàries</c:v>
                </c:pt>
                <c:pt idx="10">
                  <c:v>Castella i Lleó</c:v>
                </c:pt>
                <c:pt idx="11">
                  <c:v>Múrcia</c:v>
                </c:pt>
                <c:pt idx="12">
                  <c:v>Illes Balears</c:v>
                </c:pt>
                <c:pt idx="13">
                  <c:v>La Rioja</c:v>
                </c:pt>
                <c:pt idx="14">
                  <c:v>Com. Valenciana</c:v>
                </c:pt>
                <c:pt idx="15">
                  <c:v>Catalunya</c:v>
                </c:pt>
                <c:pt idx="16">
                  <c:v>Castella-la Manxa</c:v>
                </c:pt>
                <c:pt idx="17">
                  <c:v>Aragó</c:v>
                </c:pt>
              </c:strCache>
            </c:strRef>
          </c:cat>
          <c:val>
            <c:numRef>
              <c:f>'Q18-GA44-GA50'!$Q$4:$Q$21</c:f>
              <c:numCache>
                <c:formatCode>0.0</c:formatCode>
                <c:ptCount val="18"/>
                <c:pt idx="0">
                  <c:v>2.2999999999999998</c:v>
                </c:pt>
                <c:pt idx="1">
                  <c:v>1.8</c:v>
                </c:pt>
                <c:pt idx="2">
                  <c:v>1.6</c:v>
                </c:pt>
                <c:pt idx="3">
                  <c:v>1.6</c:v>
                </c:pt>
                <c:pt idx="4">
                  <c:v>1.5</c:v>
                </c:pt>
                <c:pt idx="5">
                  <c:v>1.4</c:v>
                </c:pt>
                <c:pt idx="6">
                  <c:v>1.3</c:v>
                </c:pt>
                <c:pt idx="7">
                  <c:v>1.3</c:v>
                </c:pt>
                <c:pt idx="8">
                  <c:v>1.2</c:v>
                </c:pt>
                <c:pt idx="9">
                  <c:v>1.1000000000000001</c:v>
                </c:pt>
                <c:pt idx="10">
                  <c:v>1.1000000000000001</c:v>
                </c:pt>
                <c:pt idx="11">
                  <c:v>1.1000000000000001</c:v>
                </c:pt>
                <c:pt idx="12">
                  <c:v>1</c:v>
                </c:pt>
                <c:pt idx="13">
                  <c:v>1</c:v>
                </c:pt>
                <c:pt idx="14">
                  <c:v>0.9</c:v>
                </c:pt>
                <c:pt idx="15">
                  <c:v>0.8</c:v>
                </c:pt>
                <c:pt idx="16">
                  <c:v>0.5</c:v>
                </c:pt>
                <c:pt idx="17">
                  <c:v>0.4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426-4826-9848-DADE783527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0"/>
        <c:axId val="182410624"/>
        <c:axId val="182434816"/>
      </c:barChart>
      <c:catAx>
        <c:axId val="182410624"/>
        <c:scaling>
          <c:orientation val="maxMin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ca-ES"/>
          </a:p>
        </c:txPr>
        <c:crossAx val="18243481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82434816"/>
        <c:scaling>
          <c:orientation val="minMax"/>
        </c:scaling>
        <c:delete val="0"/>
        <c:axPos val="b"/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ca-ES"/>
          </a:p>
        </c:txPr>
        <c:crossAx val="182410624"/>
        <c:crosses val="max"/>
        <c:crossBetween val="between"/>
        <c:majorUnit val="1"/>
      </c:valAx>
      <c:spPr>
        <a:noFill/>
        <a:ln w="3175">
          <a:solidFill>
            <a:srgbClr val="969696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7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ca-ES"/>
    </a:p>
  </c:txPr>
  <c:printSettings>
    <c:headerFooter alignWithMargins="0"/>
    <c:pageMargins b="1" l="0.75000000000000155" r="0.75000000000000155" t="1" header="0" footer="0"/>
    <c:pageSetup/>
  </c:printSettings>
</c:chartSpace>
</file>

<file path=xl/charts/chart5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Gràfic IA-1.48. Percentatge</a:t>
            </a:r>
            <a:r>
              <a:rPr lang="es-ES" baseline="0"/>
              <a:t> de</a:t>
            </a:r>
            <a:r>
              <a:rPr lang="es-ES"/>
              <a:t> variació anual 2020 del PIB per capita a preus constants </a:t>
            </a:r>
          </a:p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per comunitats autònomes</a:t>
            </a:r>
          </a:p>
        </c:rich>
      </c:tx>
      <c:layout>
        <c:manualLayout>
          <c:xMode val="edge"/>
          <c:yMode val="edge"/>
          <c:x val="0.11929861398904107"/>
          <c:y val="3.196333867877515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36140474713797827"/>
          <c:y val="0.13470349668124143"/>
          <c:w val="0.52280880896658943"/>
          <c:h val="0.78310676884178798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'Q18-GA44-GA50'!$S$3</c:f>
              <c:strCache>
                <c:ptCount val="1"/>
                <c:pt idx="0">
                  <c:v>2020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9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0-E426-4826-9848-DADE78352712}"/>
              </c:ext>
            </c:extLst>
          </c:dPt>
          <c:dPt>
            <c:idx val="13"/>
            <c:invertIfNegative val="0"/>
            <c:bubble3D val="0"/>
            <c:spPr>
              <a:solidFill>
                <a:schemeClr val="bg1">
                  <a:lumMod val="85000"/>
                </a:schemeClr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FEAF-41EB-858B-7119B977C8DF}"/>
              </c:ext>
            </c:extLst>
          </c:dPt>
          <c:dPt>
            <c:idx val="1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1-E426-4826-9848-DADE78352712}"/>
              </c:ext>
            </c:extLst>
          </c:dPt>
          <c:dPt>
            <c:idx val="17"/>
            <c:invertIfNegative val="0"/>
            <c:bubble3D val="0"/>
            <c:spPr>
              <a:solidFill>
                <a:schemeClr val="accent6">
                  <a:lumMod val="40000"/>
                  <a:lumOff val="60000"/>
                </a:schemeClr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3-FEAF-41EB-858B-7119B977C8DF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7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ca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'Q18-GA44-GA50'!$R$4:$R$21</c:f>
              <c:strCache>
                <c:ptCount val="18"/>
                <c:pt idx="0">
                  <c:v>Extremadura</c:v>
                </c:pt>
                <c:pt idx="1">
                  <c:v>Castella-la Manxa</c:v>
                </c:pt>
                <c:pt idx="2">
                  <c:v>Castella i Lleó</c:v>
                </c:pt>
                <c:pt idx="3">
                  <c:v>Aragó</c:v>
                </c:pt>
                <c:pt idx="4">
                  <c:v>Galícia</c:v>
                </c:pt>
                <c:pt idx="5">
                  <c:v>Múrcia</c:v>
                </c:pt>
                <c:pt idx="6">
                  <c:v>Navarra</c:v>
                </c:pt>
                <c:pt idx="7">
                  <c:v>Astúries</c:v>
                </c:pt>
                <c:pt idx="8">
                  <c:v>Cantàbria</c:v>
                </c:pt>
                <c:pt idx="9">
                  <c:v>La Rioja</c:v>
                </c:pt>
                <c:pt idx="10">
                  <c:v>Andalusia</c:v>
                </c:pt>
                <c:pt idx="11">
                  <c:v>Com. Valenciana</c:v>
                </c:pt>
                <c:pt idx="12">
                  <c:v>País Basc</c:v>
                </c:pt>
                <c:pt idx="13">
                  <c:v>Espanya</c:v>
                </c:pt>
                <c:pt idx="14">
                  <c:v>Madrid</c:v>
                </c:pt>
                <c:pt idx="15">
                  <c:v>Catalunya</c:v>
                </c:pt>
                <c:pt idx="16">
                  <c:v>Illes Canàries</c:v>
                </c:pt>
                <c:pt idx="17">
                  <c:v>Illes Balears</c:v>
                </c:pt>
              </c:strCache>
            </c:strRef>
          </c:cat>
          <c:val>
            <c:numRef>
              <c:f>'Q18-GA44-GA50'!$S$4:$S$21</c:f>
              <c:numCache>
                <c:formatCode>0.0</c:formatCode>
                <c:ptCount val="18"/>
                <c:pt idx="0">
                  <c:v>-7.1</c:v>
                </c:pt>
                <c:pt idx="1">
                  <c:v>-8.1</c:v>
                </c:pt>
                <c:pt idx="2">
                  <c:v>-8.1999999999999993</c:v>
                </c:pt>
                <c:pt idx="3">
                  <c:v>-9</c:v>
                </c:pt>
                <c:pt idx="4">
                  <c:v>-9.1</c:v>
                </c:pt>
                <c:pt idx="5">
                  <c:v>-9.1</c:v>
                </c:pt>
                <c:pt idx="6">
                  <c:v>-9.3000000000000007</c:v>
                </c:pt>
                <c:pt idx="7">
                  <c:v>-9.8000000000000007</c:v>
                </c:pt>
                <c:pt idx="8">
                  <c:v>-9.8000000000000007</c:v>
                </c:pt>
                <c:pt idx="9">
                  <c:v>-10</c:v>
                </c:pt>
                <c:pt idx="10">
                  <c:v>-10.4</c:v>
                </c:pt>
                <c:pt idx="11">
                  <c:v>-10.8</c:v>
                </c:pt>
                <c:pt idx="12">
                  <c:v>-11.2</c:v>
                </c:pt>
                <c:pt idx="13">
                  <c:v>-11.3</c:v>
                </c:pt>
                <c:pt idx="14">
                  <c:v>-11.9</c:v>
                </c:pt>
                <c:pt idx="15">
                  <c:v>-12.1</c:v>
                </c:pt>
                <c:pt idx="16">
                  <c:v>-19</c:v>
                </c:pt>
                <c:pt idx="17">
                  <c:v>-22.8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426-4826-9848-DADE783527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0"/>
        <c:axId val="182421376"/>
        <c:axId val="182422912"/>
      </c:barChart>
      <c:catAx>
        <c:axId val="182421376"/>
        <c:scaling>
          <c:orientation val="maxMin"/>
        </c:scaling>
        <c:delete val="0"/>
        <c:axPos val="l"/>
        <c:numFmt formatCode="General" sourceLinked="1"/>
        <c:majorTickMark val="out"/>
        <c:minorTickMark val="none"/>
        <c:tickLblPos val="high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ca-ES"/>
          </a:p>
        </c:txPr>
        <c:crossAx val="18242291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82422912"/>
        <c:scaling>
          <c:orientation val="minMax"/>
        </c:scaling>
        <c:delete val="0"/>
        <c:axPos val="b"/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ca-ES"/>
          </a:p>
        </c:txPr>
        <c:crossAx val="182421376"/>
        <c:crosses val="max"/>
        <c:crossBetween val="between"/>
      </c:valAx>
      <c:spPr>
        <a:noFill/>
        <a:ln w="3175">
          <a:solidFill>
            <a:srgbClr val="969696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7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ca-ES"/>
    </a:p>
  </c:txPr>
  <c:printSettings>
    <c:headerFooter alignWithMargins="0"/>
    <c:pageMargins b="1" l="0.75000000000000178" r="0.75000000000000178" t="1" header="0" footer="0"/>
    <c:pageSetup/>
  </c:printSettings>
</c:chartSpace>
</file>

<file path=xl/charts/chart5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Gràfic IA-1.51. Percentatge</a:t>
            </a:r>
            <a:r>
              <a:rPr lang="es-ES" baseline="0"/>
              <a:t> de</a:t>
            </a:r>
            <a:r>
              <a:rPr lang="es-ES"/>
              <a:t> variació anual 2001-2007 de la productivitat per ocupat a preus constants 
per comunitats autònomes</a:t>
            </a:r>
          </a:p>
        </c:rich>
      </c:tx>
      <c:layout>
        <c:manualLayout>
          <c:xMode val="edge"/>
          <c:yMode val="edge"/>
          <c:x val="0.1824568771008887"/>
          <c:y val="3.20366132723112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36140474713797788"/>
          <c:y val="0.13501144164759768"/>
          <c:w val="0.5403527287305655"/>
          <c:h val="0.78260869565217583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'Q19-GA51-GA56'!$J$3</c:f>
              <c:strCache>
                <c:ptCount val="1"/>
                <c:pt idx="0">
                  <c:v>2001-2007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11"/>
            <c:invertIfNegative val="0"/>
            <c:bubble3D val="0"/>
            <c:spPr>
              <a:solidFill>
                <a:schemeClr val="bg1">
                  <a:lumMod val="85000"/>
                </a:schemeClr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0-33AE-4617-A9BD-66576FB31026}"/>
              </c:ext>
            </c:extLst>
          </c:dPt>
          <c:dPt>
            <c:idx val="16"/>
            <c:invertIfNegative val="0"/>
            <c:bubble3D val="0"/>
            <c:spPr>
              <a:solidFill>
                <a:schemeClr val="accent6">
                  <a:lumMod val="40000"/>
                  <a:lumOff val="60000"/>
                </a:schemeClr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33AE-4617-A9BD-66576FB31026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7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ca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'Q19-GA51-GA56'!$I$4:$I$21</c:f>
              <c:strCache>
                <c:ptCount val="18"/>
                <c:pt idx="0">
                  <c:v>Navarra</c:v>
                </c:pt>
                <c:pt idx="1">
                  <c:v>La Rioja</c:v>
                </c:pt>
                <c:pt idx="2">
                  <c:v>Castella-la Manxa</c:v>
                </c:pt>
                <c:pt idx="3">
                  <c:v>Extremadura</c:v>
                </c:pt>
                <c:pt idx="4">
                  <c:v>Aragó</c:v>
                </c:pt>
                <c:pt idx="5">
                  <c:v>Castella i Lleó</c:v>
                </c:pt>
                <c:pt idx="6">
                  <c:v>Catalunya</c:v>
                </c:pt>
                <c:pt idx="7">
                  <c:v>País Basc</c:v>
                </c:pt>
                <c:pt idx="8">
                  <c:v>Astúries</c:v>
                </c:pt>
                <c:pt idx="9">
                  <c:v>Galícia</c:v>
                </c:pt>
                <c:pt idx="10">
                  <c:v>Madrid</c:v>
                </c:pt>
                <c:pt idx="11">
                  <c:v>Espanya</c:v>
                </c:pt>
                <c:pt idx="12">
                  <c:v>Cantàbria</c:v>
                </c:pt>
                <c:pt idx="13">
                  <c:v>Com. Valenciana</c:v>
                </c:pt>
                <c:pt idx="14">
                  <c:v>Andalusia</c:v>
                </c:pt>
                <c:pt idx="15">
                  <c:v>Illes Canàries</c:v>
                </c:pt>
                <c:pt idx="16">
                  <c:v>Illes Balears</c:v>
                </c:pt>
                <c:pt idx="17">
                  <c:v>Múrcia</c:v>
                </c:pt>
              </c:strCache>
            </c:strRef>
          </c:cat>
          <c:val>
            <c:numRef>
              <c:f>'Q19-GA51-GA56'!$J$4:$J$21</c:f>
              <c:numCache>
                <c:formatCode>0.0</c:formatCode>
                <c:ptCount val="18"/>
                <c:pt idx="0">
                  <c:v>1.2</c:v>
                </c:pt>
                <c:pt idx="1">
                  <c:v>1.2</c:v>
                </c:pt>
                <c:pt idx="2">
                  <c:v>1</c:v>
                </c:pt>
                <c:pt idx="3">
                  <c:v>1</c:v>
                </c:pt>
                <c:pt idx="4">
                  <c:v>0.7</c:v>
                </c:pt>
                <c:pt idx="5">
                  <c:v>0.5</c:v>
                </c:pt>
                <c:pt idx="6">
                  <c:v>0.4</c:v>
                </c:pt>
                <c:pt idx="7">
                  <c:v>0.4</c:v>
                </c:pt>
                <c:pt idx="8">
                  <c:v>0.3</c:v>
                </c:pt>
                <c:pt idx="9">
                  <c:v>0.3</c:v>
                </c:pt>
                <c:pt idx="10">
                  <c:v>0</c:v>
                </c:pt>
                <c:pt idx="11">
                  <c:v>0</c:v>
                </c:pt>
                <c:pt idx="12">
                  <c:v>-0.2</c:v>
                </c:pt>
                <c:pt idx="13">
                  <c:v>-0.2</c:v>
                </c:pt>
                <c:pt idx="14">
                  <c:v>-0.5</c:v>
                </c:pt>
                <c:pt idx="15">
                  <c:v>-1.3</c:v>
                </c:pt>
                <c:pt idx="16">
                  <c:v>-1.5</c:v>
                </c:pt>
                <c:pt idx="17">
                  <c:v>-1.6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3AE-4617-A9BD-66576FB310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0"/>
        <c:axId val="126655872"/>
        <c:axId val="126661760"/>
      </c:barChart>
      <c:catAx>
        <c:axId val="126655872"/>
        <c:scaling>
          <c:orientation val="maxMin"/>
        </c:scaling>
        <c:delete val="0"/>
        <c:axPos val="l"/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ca-ES"/>
          </a:p>
        </c:txPr>
        <c:crossAx val="12666176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26661760"/>
        <c:scaling>
          <c:orientation val="minMax"/>
          <c:max val="3"/>
          <c:min val="-3"/>
        </c:scaling>
        <c:delete val="0"/>
        <c:axPos val="b"/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ca-ES"/>
          </a:p>
        </c:txPr>
        <c:crossAx val="126655872"/>
        <c:crosses val="max"/>
        <c:crossBetween val="between"/>
        <c:majorUnit val="1"/>
      </c:valAx>
      <c:spPr>
        <a:noFill/>
        <a:ln w="3175">
          <a:solidFill>
            <a:srgbClr val="969696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7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ca-ES"/>
    </a:p>
  </c:txPr>
  <c:printSettings>
    <c:headerFooter alignWithMargins="0"/>
    <c:pageMargins b="1" l="0.75000000000000133" r="0.75000000000000133" t="1" header="0" footer="0"/>
    <c:pageSetup paperSize="9" orientation="landscape"/>
  </c:printSettings>
</c:chartSpace>
</file>

<file path=xl/charts/chart5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Gràfic IA-1.52. </a:t>
            </a:r>
            <a:r>
              <a:rPr lang="es-ES" sz="700" b="0" i="0" u="none" strike="noStrike" baseline="0">
                <a:effectLst/>
              </a:rPr>
              <a:t>Percentatge de </a:t>
            </a:r>
            <a:r>
              <a:rPr lang="es-ES"/>
              <a:t>variació anual 2008-2013 de la productivitat per ocupat a preus constants 
per comunitats autònomes</a:t>
            </a:r>
          </a:p>
        </c:rich>
      </c:tx>
      <c:layout>
        <c:manualLayout>
          <c:xMode val="edge"/>
          <c:yMode val="edge"/>
          <c:x val="0.1824568771008887"/>
          <c:y val="3.196347031963470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36842231504356965"/>
          <c:y val="0.13470349668124126"/>
          <c:w val="0.56842300035293436"/>
          <c:h val="0.78310676884178843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'Q19-GA51-GA56'!$L$3</c:f>
              <c:strCache>
                <c:ptCount val="1"/>
                <c:pt idx="0">
                  <c:v>2008-2013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3"/>
            <c:invertIfNegative val="0"/>
            <c:bubble3D val="0"/>
            <c:spPr>
              <a:solidFill>
                <a:schemeClr val="accent6">
                  <a:lumMod val="40000"/>
                  <a:lumOff val="60000"/>
                </a:schemeClr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0-5194-4628-AF46-2202F1E75619}"/>
              </c:ext>
            </c:extLst>
          </c:dPt>
          <c:dPt>
            <c:idx val="8"/>
            <c:invertIfNegative val="0"/>
            <c:bubble3D val="0"/>
            <c:spPr>
              <a:solidFill>
                <a:schemeClr val="bg1">
                  <a:lumMod val="85000"/>
                </a:schemeClr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5194-4628-AF46-2202F1E75619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7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ca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'Q19-GA51-GA56'!$K$4:$K$21</c:f>
              <c:strCache>
                <c:ptCount val="18"/>
                <c:pt idx="0">
                  <c:v>Castella-la Manxa</c:v>
                </c:pt>
                <c:pt idx="1">
                  <c:v>Galícia</c:v>
                </c:pt>
                <c:pt idx="2">
                  <c:v>Navarra</c:v>
                </c:pt>
                <c:pt idx="3">
                  <c:v>Illes Balears</c:v>
                </c:pt>
                <c:pt idx="4">
                  <c:v>Com. Valenciana</c:v>
                </c:pt>
                <c:pt idx="5">
                  <c:v>Extremadura</c:v>
                </c:pt>
                <c:pt idx="6">
                  <c:v>Illes Canàries</c:v>
                </c:pt>
                <c:pt idx="7">
                  <c:v>Catalunya</c:v>
                </c:pt>
                <c:pt idx="8">
                  <c:v>Espanya</c:v>
                </c:pt>
                <c:pt idx="9">
                  <c:v>Castella i Lleó</c:v>
                </c:pt>
                <c:pt idx="10">
                  <c:v>Andalusia</c:v>
                </c:pt>
                <c:pt idx="11">
                  <c:v>Aragó</c:v>
                </c:pt>
                <c:pt idx="12">
                  <c:v>Madrid</c:v>
                </c:pt>
                <c:pt idx="13">
                  <c:v>Múrcia</c:v>
                </c:pt>
                <c:pt idx="14">
                  <c:v>País Basc</c:v>
                </c:pt>
                <c:pt idx="15">
                  <c:v>Cantàbria</c:v>
                </c:pt>
                <c:pt idx="16">
                  <c:v>Astúries</c:v>
                </c:pt>
                <c:pt idx="17">
                  <c:v>La Rioja</c:v>
                </c:pt>
              </c:strCache>
            </c:strRef>
          </c:cat>
          <c:val>
            <c:numRef>
              <c:f>'Q19-GA51-GA56'!$L$4:$L$21</c:f>
              <c:numCache>
                <c:formatCode>0.0</c:formatCode>
                <c:ptCount val="18"/>
                <c:pt idx="0">
                  <c:v>2.2999999999999998</c:v>
                </c:pt>
                <c:pt idx="1">
                  <c:v>1.9</c:v>
                </c:pt>
                <c:pt idx="2">
                  <c:v>1.9</c:v>
                </c:pt>
                <c:pt idx="3">
                  <c:v>1.8</c:v>
                </c:pt>
                <c:pt idx="4">
                  <c:v>1.8</c:v>
                </c:pt>
                <c:pt idx="5">
                  <c:v>1.8</c:v>
                </c:pt>
                <c:pt idx="6">
                  <c:v>1.7</c:v>
                </c:pt>
                <c:pt idx="7">
                  <c:v>1.6</c:v>
                </c:pt>
                <c:pt idx="8">
                  <c:v>1.6</c:v>
                </c:pt>
                <c:pt idx="9">
                  <c:v>1.5</c:v>
                </c:pt>
                <c:pt idx="10">
                  <c:v>1.4</c:v>
                </c:pt>
                <c:pt idx="11">
                  <c:v>1.4</c:v>
                </c:pt>
                <c:pt idx="12">
                  <c:v>1.3</c:v>
                </c:pt>
                <c:pt idx="13">
                  <c:v>1.3</c:v>
                </c:pt>
                <c:pt idx="14">
                  <c:v>1.3</c:v>
                </c:pt>
                <c:pt idx="15">
                  <c:v>1.2</c:v>
                </c:pt>
                <c:pt idx="16">
                  <c:v>1.1000000000000001</c:v>
                </c:pt>
                <c:pt idx="17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194-4628-AF46-2202F1E7561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0"/>
        <c:axId val="126753408"/>
        <c:axId val="126771584"/>
      </c:barChart>
      <c:catAx>
        <c:axId val="126753408"/>
        <c:scaling>
          <c:orientation val="maxMin"/>
        </c:scaling>
        <c:delete val="0"/>
        <c:axPos val="l"/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ca-ES"/>
          </a:p>
        </c:txPr>
        <c:crossAx val="12677158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26771584"/>
        <c:scaling>
          <c:orientation val="minMax"/>
          <c:max val="3"/>
        </c:scaling>
        <c:delete val="0"/>
        <c:axPos val="b"/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ca-ES"/>
          </a:p>
        </c:txPr>
        <c:crossAx val="126753408"/>
        <c:crosses val="max"/>
        <c:crossBetween val="between"/>
        <c:majorUnit val="1"/>
      </c:valAx>
      <c:spPr>
        <a:noFill/>
        <a:ln w="3175">
          <a:solidFill>
            <a:srgbClr val="969696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7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ca-ES"/>
    </a:p>
  </c:txPr>
  <c:printSettings>
    <c:headerFooter alignWithMargins="0"/>
    <c:pageMargins b="1" l="0.75000000000000133" r="0.75000000000000133" t="1" header="0" footer="0"/>
    <c:pageSetup/>
  </c:printSettings>
</c:chartSpace>
</file>

<file path=xl/charts/chart5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Gràfic IA-1.53. </a:t>
            </a:r>
            <a:r>
              <a:rPr lang="es-ES" sz="700" b="0" i="0" u="none" strike="noStrike" baseline="0">
                <a:effectLst/>
              </a:rPr>
              <a:t>Percentatge de</a:t>
            </a:r>
            <a:r>
              <a:rPr lang="es-ES"/>
              <a:t> variació anual 2014-2019 de la productivitat per ocupat a preus constants 
per comunitats autònomes</a:t>
            </a:r>
          </a:p>
        </c:rich>
      </c:tx>
      <c:layout>
        <c:manualLayout>
          <c:xMode val="edge"/>
          <c:yMode val="edge"/>
          <c:x val="0.18596564903071341"/>
          <c:y val="3.196333867877510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36140474713797788"/>
          <c:y val="0.13470349668124126"/>
          <c:w val="0.5193000250137918"/>
          <c:h val="0.78310676884178843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'Q19-GA51-GA56'!$N$3</c:f>
              <c:strCache>
                <c:ptCount val="1"/>
                <c:pt idx="0">
                  <c:v>2014-2019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5"/>
            <c:invertIfNegative val="0"/>
            <c:bubble3D val="0"/>
            <c:spPr>
              <a:solidFill>
                <a:schemeClr val="accent6">
                  <a:lumMod val="40000"/>
                  <a:lumOff val="60000"/>
                </a:schemeClr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0-C964-4C1A-B849-3282447F435B}"/>
              </c:ext>
            </c:extLst>
          </c:dPt>
          <c:dPt>
            <c:idx val="7"/>
            <c:invertIfNegative val="0"/>
            <c:bubble3D val="0"/>
            <c:spPr>
              <a:solidFill>
                <a:schemeClr val="bg1">
                  <a:lumMod val="85000"/>
                </a:schemeClr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C964-4C1A-B849-3282447F435B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7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ca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'Q19-GA51-GA56'!$M$4:$M$21</c:f>
              <c:strCache>
                <c:ptCount val="18"/>
                <c:pt idx="0">
                  <c:v>Galícia</c:v>
                </c:pt>
                <c:pt idx="1">
                  <c:v>País Basc</c:v>
                </c:pt>
                <c:pt idx="2">
                  <c:v>Illes Balears</c:v>
                </c:pt>
                <c:pt idx="3">
                  <c:v>Cantàbria</c:v>
                </c:pt>
                <c:pt idx="4">
                  <c:v>Madrid</c:v>
                </c:pt>
                <c:pt idx="5">
                  <c:v>Múrcia</c:v>
                </c:pt>
                <c:pt idx="6">
                  <c:v>Navarra</c:v>
                </c:pt>
                <c:pt idx="7">
                  <c:v>Catalunya</c:v>
                </c:pt>
                <c:pt idx="8">
                  <c:v>Espanya</c:v>
                </c:pt>
                <c:pt idx="9">
                  <c:v>Astúries</c:v>
                </c:pt>
                <c:pt idx="10">
                  <c:v>Castella i Lleó</c:v>
                </c:pt>
                <c:pt idx="11">
                  <c:v>Castella-la Manxa</c:v>
                </c:pt>
                <c:pt idx="12">
                  <c:v>Com. Valenciana</c:v>
                </c:pt>
                <c:pt idx="13">
                  <c:v>La Rioja</c:v>
                </c:pt>
                <c:pt idx="14">
                  <c:v>Andalusia</c:v>
                </c:pt>
                <c:pt idx="15">
                  <c:v>Extremadura</c:v>
                </c:pt>
                <c:pt idx="16">
                  <c:v>Aragó</c:v>
                </c:pt>
                <c:pt idx="17">
                  <c:v>Illes Canàries</c:v>
                </c:pt>
              </c:strCache>
            </c:strRef>
          </c:cat>
          <c:val>
            <c:numRef>
              <c:f>'Q19-GA51-GA56'!$N$4:$N$21</c:f>
              <c:numCache>
                <c:formatCode>0.0</c:formatCode>
                <c:ptCount val="18"/>
                <c:pt idx="0">
                  <c:v>0.9</c:v>
                </c:pt>
                <c:pt idx="1">
                  <c:v>0.7</c:v>
                </c:pt>
                <c:pt idx="2">
                  <c:v>0.6</c:v>
                </c:pt>
                <c:pt idx="3">
                  <c:v>0.6</c:v>
                </c:pt>
                <c:pt idx="4">
                  <c:v>0.5</c:v>
                </c:pt>
                <c:pt idx="5">
                  <c:v>0.5</c:v>
                </c:pt>
                <c:pt idx="6">
                  <c:v>0.4</c:v>
                </c:pt>
                <c:pt idx="7">
                  <c:v>0.3</c:v>
                </c:pt>
                <c:pt idx="8">
                  <c:v>0.3</c:v>
                </c:pt>
                <c:pt idx="9">
                  <c:v>0.2</c:v>
                </c:pt>
                <c:pt idx="10">
                  <c:v>0.2</c:v>
                </c:pt>
                <c:pt idx="11">
                  <c:v>0.2</c:v>
                </c:pt>
                <c:pt idx="12">
                  <c:v>0.2</c:v>
                </c:pt>
                <c:pt idx="13">
                  <c:v>0.1</c:v>
                </c:pt>
                <c:pt idx="14">
                  <c:v>0</c:v>
                </c:pt>
                <c:pt idx="15">
                  <c:v>0</c:v>
                </c:pt>
                <c:pt idx="16">
                  <c:v>-0.1</c:v>
                </c:pt>
                <c:pt idx="17">
                  <c:v>-0.2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964-4C1A-B849-3282447F435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0"/>
        <c:axId val="126818176"/>
        <c:axId val="126819712"/>
      </c:barChart>
      <c:catAx>
        <c:axId val="126818176"/>
        <c:scaling>
          <c:orientation val="maxMin"/>
        </c:scaling>
        <c:delete val="0"/>
        <c:axPos val="l"/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ca-ES"/>
          </a:p>
        </c:txPr>
        <c:crossAx val="12681971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26819712"/>
        <c:scaling>
          <c:orientation val="minMax"/>
          <c:max val="2"/>
          <c:min val="-2"/>
        </c:scaling>
        <c:delete val="0"/>
        <c:axPos val="b"/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ca-ES"/>
          </a:p>
        </c:txPr>
        <c:crossAx val="126818176"/>
        <c:crosses val="max"/>
        <c:crossBetween val="between"/>
        <c:majorUnit val="1"/>
      </c:valAx>
      <c:spPr>
        <a:noFill/>
        <a:ln w="3175">
          <a:solidFill>
            <a:srgbClr val="969696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7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ca-ES"/>
    </a:p>
  </c:txPr>
  <c:printSettings>
    <c:headerFooter alignWithMargins="0"/>
    <c:pageMargins b="1" l="0.75000000000000133" r="0.75000000000000133" t="1" header="0" footer="0"/>
    <c:pageSetup/>
  </c:printSettings>
</c:chartSpace>
</file>

<file path=xl/charts/chart5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Gràfic IA-1.55. </a:t>
            </a:r>
            <a:r>
              <a:rPr lang="es-ES" sz="700" b="0" i="0" u="none" strike="noStrike" baseline="0">
                <a:effectLst/>
              </a:rPr>
              <a:t>Percentatge de</a:t>
            </a:r>
            <a:r>
              <a:rPr lang="es-ES" sz="700" b="0" i="0" u="none" strike="noStrike" baseline="0"/>
              <a:t> variació anual 2020 de la productivitat per ocupat a preus constants </a:t>
            </a:r>
          </a:p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 sz="700" b="0" i="0" u="none" strike="noStrike" baseline="0"/>
              <a:t>per comunitats autònomes</a:t>
            </a:r>
            <a:endParaRPr lang="es-ES"/>
          </a:p>
        </c:rich>
      </c:tx>
      <c:layout>
        <c:manualLayout>
          <c:xMode val="edge"/>
          <c:yMode val="edge"/>
          <c:x val="0.18531505240166701"/>
          <c:y val="3.189066059225515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36014047499944657"/>
          <c:y val="0.13439650483665919"/>
          <c:w val="0.5174834009700765"/>
          <c:h val="0.78359996040357383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'Q19-GA51-GA56'!$R$3</c:f>
              <c:strCache>
                <c:ptCount val="1"/>
                <c:pt idx="0">
                  <c:v>2020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12"/>
            <c:invertIfNegative val="0"/>
            <c:bubble3D val="0"/>
            <c:spPr>
              <a:solidFill>
                <a:schemeClr val="bg1">
                  <a:lumMod val="85000"/>
                </a:schemeClr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0-1144-433A-B729-C66559416CC8}"/>
              </c:ext>
            </c:extLst>
          </c:dPt>
          <c:dPt>
            <c:idx val="17"/>
            <c:invertIfNegative val="0"/>
            <c:bubble3D val="0"/>
            <c:spPr>
              <a:solidFill>
                <a:schemeClr val="accent6">
                  <a:lumMod val="40000"/>
                  <a:lumOff val="60000"/>
                </a:schemeClr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1144-433A-B729-C66559416CC8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7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ca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'Q19-GA51-GA56'!$Q$4:$Q$21</c:f>
              <c:strCache>
                <c:ptCount val="18"/>
                <c:pt idx="0">
                  <c:v>Extremadura</c:v>
                </c:pt>
                <c:pt idx="1">
                  <c:v>Múrcia</c:v>
                </c:pt>
                <c:pt idx="2">
                  <c:v>Aragó</c:v>
                </c:pt>
                <c:pt idx="3">
                  <c:v>Castella-la Manxa</c:v>
                </c:pt>
                <c:pt idx="4">
                  <c:v>La Rioja</c:v>
                </c:pt>
                <c:pt idx="5">
                  <c:v>Castella i Lleó</c:v>
                </c:pt>
                <c:pt idx="6">
                  <c:v>Navarra</c:v>
                </c:pt>
                <c:pt idx="7">
                  <c:v>Galícia</c:v>
                </c:pt>
                <c:pt idx="8">
                  <c:v>Andalusia</c:v>
                </c:pt>
                <c:pt idx="9">
                  <c:v>Cantàbria</c:v>
                </c:pt>
                <c:pt idx="10">
                  <c:v>Astúries</c:v>
                </c:pt>
                <c:pt idx="11">
                  <c:v>Com. Valenciana</c:v>
                </c:pt>
                <c:pt idx="12">
                  <c:v>Espanya</c:v>
                </c:pt>
                <c:pt idx="13">
                  <c:v>País Basc</c:v>
                </c:pt>
                <c:pt idx="14">
                  <c:v>Catalunya</c:v>
                </c:pt>
                <c:pt idx="15">
                  <c:v>Madrid</c:v>
                </c:pt>
                <c:pt idx="16">
                  <c:v>Illes Canàries</c:v>
                </c:pt>
                <c:pt idx="17">
                  <c:v>Illes Balears</c:v>
                </c:pt>
              </c:strCache>
            </c:strRef>
          </c:cat>
          <c:val>
            <c:numRef>
              <c:f>'Q19-GA51-GA56'!$R$4:$R$21</c:f>
              <c:numCache>
                <c:formatCode>0.0</c:formatCode>
                <c:ptCount val="18"/>
                <c:pt idx="0">
                  <c:v>-3.4</c:v>
                </c:pt>
                <c:pt idx="1">
                  <c:v>-4</c:v>
                </c:pt>
                <c:pt idx="2">
                  <c:v>-4.4000000000000004</c:v>
                </c:pt>
                <c:pt idx="3">
                  <c:v>-4.5</c:v>
                </c:pt>
                <c:pt idx="4">
                  <c:v>-4.5</c:v>
                </c:pt>
                <c:pt idx="5">
                  <c:v>-4.7</c:v>
                </c:pt>
                <c:pt idx="6">
                  <c:v>-4.9000000000000004</c:v>
                </c:pt>
                <c:pt idx="7">
                  <c:v>-5.3</c:v>
                </c:pt>
                <c:pt idx="8">
                  <c:v>-5.8</c:v>
                </c:pt>
                <c:pt idx="9">
                  <c:v>-5.8</c:v>
                </c:pt>
                <c:pt idx="10">
                  <c:v>-5.9</c:v>
                </c:pt>
                <c:pt idx="11">
                  <c:v>-6.1</c:v>
                </c:pt>
                <c:pt idx="12">
                  <c:v>-7</c:v>
                </c:pt>
                <c:pt idx="13">
                  <c:v>-7.4</c:v>
                </c:pt>
                <c:pt idx="14">
                  <c:v>-7.9</c:v>
                </c:pt>
                <c:pt idx="15">
                  <c:v>-8.1</c:v>
                </c:pt>
                <c:pt idx="16">
                  <c:v>-13.2</c:v>
                </c:pt>
                <c:pt idx="17">
                  <c:v>-15.8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144-433A-B729-C66559416CC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0"/>
        <c:axId val="126862464"/>
        <c:axId val="126864000"/>
      </c:barChart>
      <c:catAx>
        <c:axId val="126862464"/>
        <c:scaling>
          <c:orientation val="maxMin"/>
        </c:scaling>
        <c:delete val="0"/>
        <c:axPos val="l"/>
        <c:numFmt formatCode="General" sourceLinked="1"/>
        <c:majorTickMark val="out"/>
        <c:minorTickMark val="none"/>
        <c:tickLblPos val="high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ca-ES"/>
          </a:p>
        </c:txPr>
        <c:crossAx val="12686400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26864000"/>
        <c:scaling>
          <c:orientation val="minMax"/>
          <c:max val="0"/>
          <c:min val="-20"/>
        </c:scaling>
        <c:delete val="0"/>
        <c:axPos val="b"/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ca-ES"/>
          </a:p>
        </c:txPr>
        <c:crossAx val="126862464"/>
        <c:crosses val="max"/>
        <c:crossBetween val="between"/>
        <c:majorUnit val="5"/>
      </c:valAx>
      <c:spPr>
        <a:noFill/>
        <a:ln w="3175">
          <a:solidFill>
            <a:srgbClr val="969696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7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ca-ES"/>
    </a:p>
  </c:txPr>
  <c:printSettings>
    <c:headerFooter alignWithMargins="0"/>
    <c:pageMargins b="1" l="0.75000000000000133" r="0.75000000000000133" t="1" header="0" footer="0"/>
    <c:pageSetup/>
  </c:printSettings>
</c:chartSpace>
</file>

<file path=xl/charts/chart5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Gràfic IA-1.56. Previsió del percentatge de variació anual 2021 de la productivitat per ocupat a preus constants per comunitats autònomes</a:t>
            </a:r>
          </a:p>
        </c:rich>
      </c:tx>
      <c:layout>
        <c:manualLayout>
          <c:xMode val="edge"/>
          <c:yMode val="edge"/>
          <c:x val="0.11846689895470383"/>
          <c:y val="3.181818181818180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35888501742160345"/>
          <c:y val="0.13409090909090909"/>
          <c:w val="0.51219512195121819"/>
          <c:h val="0.78409090909090906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bg1">
                <a:lumMod val="65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solidFill>
                <a:schemeClr val="accent6">
                  <a:lumMod val="40000"/>
                  <a:lumOff val="60000"/>
                </a:schemeClr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0-B3DA-4148-B37C-5525D3B3BB82}"/>
              </c:ext>
            </c:extLst>
          </c:dPt>
          <c:dPt>
            <c:idx val="6"/>
            <c:invertIfNegative val="0"/>
            <c:bubble3D val="0"/>
            <c:spPr>
              <a:solidFill>
                <a:schemeClr val="bg1">
                  <a:lumMod val="85000"/>
                </a:schemeClr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B3DA-4148-B37C-5525D3B3BB82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7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ca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'Q19-GA51-GA56'!$S$4:$S$21</c:f>
              <c:strCache>
                <c:ptCount val="18"/>
                <c:pt idx="0">
                  <c:v>Illes Balears</c:v>
                </c:pt>
                <c:pt idx="1">
                  <c:v>Madrid</c:v>
                </c:pt>
                <c:pt idx="2">
                  <c:v>Illes Canàries</c:v>
                </c:pt>
                <c:pt idx="3">
                  <c:v>Catalunya</c:v>
                </c:pt>
                <c:pt idx="4">
                  <c:v>País Basc</c:v>
                </c:pt>
                <c:pt idx="5">
                  <c:v>Galícia</c:v>
                </c:pt>
                <c:pt idx="6">
                  <c:v>Espanya</c:v>
                </c:pt>
                <c:pt idx="7">
                  <c:v>Múrcia</c:v>
                </c:pt>
                <c:pt idx="8">
                  <c:v>Castella i Lleó</c:v>
                </c:pt>
                <c:pt idx="9">
                  <c:v>Andalusia</c:v>
                </c:pt>
                <c:pt idx="10">
                  <c:v>Astúries</c:v>
                </c:pt>
                <c:pt idx="11">
                  <c:v>La Rioja</c:v>
                </c:pt>
                <c:pt idx="12">
                  <c:v>Aragó</c:v>
                </c:pt>
                <c:pt idx="13">
                  <c:v>Com. Valenciana</c:v>
                </c:pt>
                <c:pt idx="14">
                  <c:v>Navarra</c:v>
                </c:pt>
                <c:pt idx="15">
                  <c:v>Extremadura</c:v>
                </c:pt>
                <c:pt idx="16">
                  <c:v>Castella-la Manxa</c:v>
                </c:pt>
                <c:pt idx="17">
                  <c:v>Cantàbria</c:v>
                </c:pt>
              </c:strCache>
            </c:strRef>
          </c:cat>
          <c:val>
            <c:numRef>
              <c:f>'Q19-GA51-GA56'!$T$4:$T$21</c:f>
              <c:numCache>
                <c:formatCode>0.0</c:formatCode>
                <c:ptCount val="18"/>
                <c:pt idx="0">
                  <c:v>3.9</c:v>
                </c:pt>
                <c:pt idx="1">
                  <c:v>3.6</c:v>
                </c:pt>
                <c:pt idx="2">
                  <c:v>3.5</c:v>
                </c:pt>
                <c:pt idx="3">
                  <c:v>3.2</c:v>
                </c:pt>
                <c:pt idx="4">
                  <c:v>3.1</c:v>
                </c:pt>
                <c:pt idx="5">
                  <c:v>2.8</c:v>
                </c:pt>
                <c:pt idx="6">
                  <c:v>2.6</c:v>
                </c:pt>
                <c:pt idx="7">
                  <c:v>2.4</c:v>
                </c:pt>
                <c:pt idx="8">
                  <c:v>2.2000000000000002</c:v>
                </c:pt>
                <c:pt idx="9">
                  <c:v>2</c:v>
                </c:pt>
                <c:pt idx="10">
                  <c:v>2</c:v>
                </c:pt>
                <c:pt idx="11">
                  <c:v>2</c:v>
                </c:pt>
                <c:pt idx="12">
                  <c:v>1.9</c:v>
                </c:pt>
                <c:pt idx="13">
                  <c:v>1.7</c:v>
                </c:pt>
                <c:pt idx="14">
                  <c:v>1.6</c:v>
                </c:pt>
                <c:pt idx="15">
                  <c:v>1.5</c:v>
                </c:pt>
                <c:pt idx="16">
                  <c:v>1</c:v>
                </c:pt>
                <c:pt idx="17">
                  <c:v>0.8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3DA-4148-B37C-5525D3B3BB8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0"/>
        <c:axId val="126906752"/>
        <c:axId val="126908288"/>
      </c:barChart>
      <c:catAx>
        <c:axId val="126906752"/>
        <c:scaling>
          <c:orientation val="maxMin"/>
        </c:scaling>
        <c:delete val="0"/>
        <c:axPos val="l"/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ca-ES"/>
          </a:p>
        </c:txPr>
        <c:crossAx val="12690828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26908288"/>
        <c:scaling>
          <c:orientation val="minMax"/>
          <c:max val="5"/>
          <c:min val="0"/>
        </c:scaling>
        <c:delete val="0"/>
        <c:axPos val="b"/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ca-ES"/>
          </a:p>
        </c:txPr>
        <c:crossAx val="126906752"/>
        <c:crosses val="max"/>
        <c:crossBetween val="between"/>
        <c:majorUnit val="1"/>
      </c:valAx>
      <c:spPr>
        <a:noFill/>
        <a:ln w="3175">
          <a:solidFill>
            <a:srgbClr val="969696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7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ca-ES"/>
    </a:p>
  </c:txPr>
  <c:printSettings>
    <c:headerFooter alignWithMargins="0"/>
    <c:pageMargins b="1" l="0.75000000000000133" r="0.75000000000000133" t="1" header="0" footer="0"/>
    <c:pageSetup/>
  </c:printSettings>
</c:chartSpace>
</file>

<file path=xl/charts/chart5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Gràfic IA-1.54. </a:t>
            </a:r>
            <a:r>
              <a:rPr lang="es-ES" sz="700" b="0" i="0" u="none" strike="noStrike" baseline="0">
                <a:effectLst/>
              </a:rPr>
              <a:t>Percentatge de</a:t>
            </a:r>
            <a:r>
              <a:rPr lang="es-ES" sz="700" b="0" i="0" u="none" strike="noStrike" baseline="0"/>
              <a:t> variació anual 2019 de la productivitat per ocupat a preus constants </a:t>
            </a:r>
          </a:p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 sz="700" b="0" i="0" u="none" strike="noStrike" baseline="0"/>
              <a:t>per comunitats autònomes</a:t>
            </a:r>
            <a:endParaRPr lang="es-ES"/>
          </a:p>
        </c:rich>
      </c:tx>
      <c:layout>
        <c:manualLayout>
          <c:xMode val="edge"/>
          <c:yMode val="edge"/>
          <c:x val="0.18531505240166707"/>
          <c:y val="3.189066059225515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36014047499944679"/>
          <c:y val="0.13439650483665919"/>
          <c:w val="0.5174834009700765"/>
          <c:h val="0.78359996040357405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'Q19-GA51-GA56'!$P$3</c:f>
              <c:strCache>
                <c:ptCount val="1"/>
                <c:pt idx="0">
                  <c:v>2019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9"/>
            <c:invertIfNegative val="0"/>
            <c:bubble3D val="0"/>
            <c:spPr>
              <a:solidFill>
                <a:schemeClr val="bg1">
                  <a:lumMod val="85000"/>
                </a:schemeClr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0-8C69-4FF4-8C07-208A38CA01A9}"/>
              </c:ext>
            </c:extLst>
          </c:dPt>
          <c:dPt>
            <c:idx val="10"/>
            <c:invertIfNegative val="0"/>
            <c:bubble3D val="0"/>
            <c:spPr>
              <a:solidFill>
                <a:schemeClr val="accent6">
                  <a:lumMod val="40000"/>
                  <a:lumOff val="60000"/>
                </a:schemeClr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8C69-4FF4-8C07-208A38CA01A9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7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ca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'Q19-GA51-GA56'!$O$4:$O$21</c:f>
              <c:strCache>
                <c:ptCount val="18"/>
                <c:pt idx="0">
                  <c:v>Extremadura</c:v>
                </c:pt>
                <c:pt idx="1">
                  <c:v>Múrcia</c:v>
                </c:pt>
                <c:pt idx="2">
                  <c:v>País Basc</c:v>
                </c:pt>
                <c:pt idx="3">
                  <c:v>Astúries</c:v>
                </c:pt>
                <c:pt idx="4">
                  <c:v>Madrid</c:v>
                </c:pt>
                <c:pt idx="5">
                  <c:v>Catalunya</c:v>
                </c:pt>
                <c:pt idx="6">
                  <c:v>Navarra</c:v>
                </c:pt>
                <c:pt idx="7">
                  <c:v>Andalusia</c:v>
                </c:pt>
                <c:pt idx="8">
                  <c:v>Castella i Lleó</c:v>
                </c:pt>
                <c:pt idx="9">
                  <c:v>Espanya</c:v>
                </c:pt>
                <c:pt idx="10">
                  <c:v>Illes Balears</c:v>
                </c:pt>
                <c:pt idx="11">
                  <c:v>Castella-la Manxa</c:v>
                </c:pt>
                <c:pt idx="12">
                  <c:v>Illes Canàries</c:v>
                </c:pt>
                <c:pt idx="13">
                  <c:v>Cantàbria</c:v>
                </c:pt>
                <c:pt idx="14">
                  <c:v>Galícia</c:v>
                </c:pt>
                <c:pt idx="15">
                  <c:v>La Rioja</c:v>
                </c:pt>
                <c:pt idx="16">
                  <c:v>Com. Valenciana</c:v>
                </c:pt>
                <c:pt idx="17">
                  <c:v>Aragó</c:v>
                </c:pt>
              </c:strCache>
            </c:strRef>
          </c:cat>
          <c:val>
            <c:numRef>
              <c:f>'Q19-GA51-GA56'!$P$4:$P$21</c:f>
              <c:numCache>
                <c:formatCode>0.0</c:formatCode>
                <c:ptCount val="18"/>
                <c:pt idx="0">
                  <c:v>-0.3</c:v>
                </c:pt>
                <c:pt idx="1">
                  <c:v>-0.4</c:v>
                </c:pt>
                <c:pt idx="2">
                  <c:v>-0.4</c:v>
                </c:pt>
                <c:pt idx="3">
                  <c:v>-0.5</c:v>
                </c:pt>
                <c:pt idx="4">
                  <c:v>-0.5</c:v>
                </c:pt>
                <c:pt idx="5">
                  <c:v>-0.6</c:v>
                </c:pt>
                <c:pt idx="6">
                  <c:v>-0.6</c:v>
                </c:pt>
                <c:pt idx="7">
                  <c:v>-0.7</c:v>
                </c:pt>
                <c:pt idx="8">
                  <c:v>-0.7</c:v>
                </c:pt>
                <c:pt idx="9">
                  <c:v>-0.7</c:v>
                </c:pt>
                <c:pt idx="10">
                  <c:v>-0.8</c:v>
                </c:pt>
                <c:pt idx="11">
                  <c:v>-0.8</c:v>
                </c:pt>
                <c:pt idx="12">
                  <c:v>-0.9</c:v>
                </c:pt>
                <c:pt idx="13">
                  <c:v>-0.9</c:v>
                </c:pt>
                <c:pt idx="14">
                  <c:v>-0.9</c:v>
                </c:pt>
                <c:pt idx="15">
                  <c:v>-0.9</c:v>
                </c:pt>
                <c:pt idx="16">
                  <c:v>-1.2</c:v>
                </c:pt>
                <c:pt idx="17">
                  <c:v>-1.6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C69-4FF4-8C07-208A38CA01A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0"/>
        <c:axId val="126942592"/>
        <c:axId val="126698624"/>
      </c:barChart>
      <c:catAx>
        <c:axId val="126942592"/>
        <c:scaling>
          <c:orientation val="maxMin"/>
        </c:scaling>
        <c:delete val="0"/>
        <c:axPos val="l"/>
        <c:numFmt formatCode="General" sourceLinked="1"/>
        <c:majorTickMark val="out"/>
        <c:minorTickMark val="none"/>
        <c:tickLblPos val="high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ca-ES"/>
          </a:p>
        </c:txPr>
        <c:crossAx val="12669862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26698624"/>
        <c:scaling>
          <c:orientation val="minMax"/>
        </c:scaling>
        <c:delete val="0"/>
        <c:axPos val="b"/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ca-ES"/>
          </a:p>
        </c:txPr>
        <c:crossAx val="126942592"/>
        <c:crosses val="max"/>
        <c:crossBetween val="between"/>
        <c:majorUnit val="1"/>
      </c:valAx>
      <c:spPr>
        <a:noFill/>
        <a:ln w="3175">
          <a:solidFill>
            <a:srgbClr val="969696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7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ca-ES"/>
    </a:p>
  </c:txPr>
  <c:printSettings>
    <c:headerFooter alignWithMargins="0"/>
    <c:pageMargins b="1" l="0.75000000000000155" r="0.75000000000000155" t="1" header="0" footer="0"/>
    <c:pageSetup/>
  </c:printSettings>
</c:chartSpace>
</file>

<file path=xl/charts/chart5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Gràfic IA-1.57. Percentatge</a:t>
            </a:r>
            <a:r>
              <a:rPr lang="es-ES" baseline="0"/>
              <a:t> de</a:t>
            </a:r>
            <a:r>
              <a:rPr lang="es-ES"/>
              <a:t> variació anual 2001-2007 </a:t>
            </a:r>
          </a:p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de la</a:t>
            </a:r>
            <a:r>
              <a:rPr lang="es-ES" baseline="0"/>
              <a:t> </a:t>
            </a:r>
            <a:r>
              <a:rPr lang="es-ES"/>
              <a:t>taxa d'ocupació de la població resident 
per comunitats autònomes</a:t>
            </a:r>
          </a:p>
        </c:rich>
      </c:tx>
      <c:layout>
        <c:manualLayout>
          <c:xMode val="edge"/>
          <c:yMode val="edge"/>
          <c:x val="0.1824568771008887"/>
          <c:y val="3.20366132723112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36140474713797788"/>
          <c:y val="0.13501144164759768"/>
          <c:w val="0.54737029663616021"/>
          <c:h val="0.78260869565217583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'Q20-GA57-GA62'!$J$2:$J$3</c:f>
              <c:strCache>
                <c:ptCount val="2"/>
                <c:pt idx="1">
                  <c:v>2001-2007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8"/>
            <c:invertIfNegative val="0"/>
            <c:bubble3D val="0"/>
            <c:spPr>
              <a:solidFill>
                <a:schemeClr val="bg1">
                  <a:lumMod val="85000"/>
                </a:schemeClr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0-06C8-4091-8DC8-8EB9FAF4E2A9}"/>
              </c:ext>
            </c:extLst>
          </c:dPt>
          <c:dPt>
            <c:idx val="15"/>
            <c:invertIfNegative val="0"/>
            <c:bubble3D val="0"/>
            <c:spPr>
              <a:solidFill>
                <a:schemeClr val="accent6">
                  <a:lumMod val="40000"/>
                  <a:lumOff val="60000"/>
                </a:schemeClr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06C8-4091-8DC8-8EB9FAF4E2A9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7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ca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'Q20-GA57-GA62'!$I$4:$I$21</c:f>
              <c:strCache>
                <c:ptCount val="18"/>
                <c:pt idx="0">
                  <c:v>Galícia</c:v>
                </c:pt>
                <c:pt idx="1">
                  <c:v>Múrcia</c:v>
                </c:pt>
                <c:pt idx="2">
                  <c:v>Andalusia</c:v>
                </c:pt>
                <c:pt idx="3">
                  <c:v>Astúries</c:v>
                </c:pt>
                <c:pt idx="4">
                  <c:v>Cantàbria</c:v>
                </c:pt>
                <c:pt idx="5">
                  <c:v>Extremadura</c:v>
                </c:pt>
                <c:pt idx="6">
                  <c:v>País Basc</c:v>
                </c:pt>
                <c:pt idx="7">
                  <c:v>Madrid</c:v>
                </c:pt>
                <c:pt idx="8">
                  <c:v>Espanya</c:v>
                </c:pt>
                <c:pt idx="9">
                  <c:v>Castella i Lleó</c:v>
                </c:pt>
                <c:pt idx="10">
                  <c:v>Illes Canàries</c:v>
                </c:pt>
                <c:pt idx="11">
                  <c:v>Castella-la Manxa</c:v>
                </c:pt>
                <c:pt idx="12">
                  <c:v>Aragó</c:v>
                </c:pt>
                <c:pt idx="13">
                  <c:v>Com. Valenciana</c:v>
                </c:pt>
                <c:pt idx="14">
                  <c:v>Catalunya</c:v>
                </c:pt>
                <c:pt idx="15">
                  <c:v>Illes Balears</c:v>
                </c:pt>
                <c:pt idx="16">
                  <c:v>Navarra</c:v>
                </c:pt>
                <c:pt idx="17">
                  <c:v>La Rioja</c:v>
                </c:pt>
              </c:strCache>
            </c:strRef>
          </c:cat>
          <c:val>
            <c:numRef>
              <c:f>'Q20-GA57-GA62'!$J$4:$J$21</c:f>
              <c:numCache>
                <c:formatCode>0.0</c:formatCode>
                <c:ptCount val="18"/>
                <c:pt idx="0">
                  <c:v>3</c:v>
                </c:pt>
                <c:pt idx="1">
                  <c:v>2.9000000000000004</c:v>
                </c:pt>
                <c:pt idx="2">
                  <c:v>2.7</c:v>
                </c:pt>
                <c:pt idx="3">
                  <c:v>2.7</c:v>
                </c:pt>
                <c:pt idx="4">
                  <c:v>2</c:v>
                </c:pt>
                <c:pt idx="5">
                  <c:v>2</c:v>
                </c:pt>
                <c:pt idx="6">
                  <c:v>2</c:v>
                </c:pt>
                <c:pt idx="7">
                  <c:v>1.8</c:v>
                </c:pt>
                <c:pt idx="8">
                  <c:v>1.8</c:v>
                </c:pt>
                <c:pt idx="9">
                  <c:v>1.7999999999999998</c:v>
                </c:pt>
                <c:pt idx="10">
                  <c:v>1.7000000000000002</c:v>
                </c:pt>
                <c:pt idx="11">
                  <c:v>1.6</c:v>
                </c:pt>
                <c:pt idx="12">
                  <c:v>1.4000000000000001</c:v>
                </c:pt>
                <c:pt idx="13">
                  <c:v>1.2</c:v>
                </c:pt>
                <c:pt idx="14">
                  <c:v>1.1000000000000001</c:v>
                </c:pt>
                <c:pt idx="15">
                  <c:v>0.8</c:v>
                </c:pt>
                <c:pt idx="16">
                  <c:v>0.60000000000000009</c:v>
                </c:pt>
                <c:pt idx="17">
                  <c:v>0.5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6C8-4091-8DC8-8EB9FAF4E2A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0"/>
        <c:axId val="127069184"/>
        <c:axId val="127070976"/>
      </c:barChart>
      <c:catAx>
        <c:axId val="127069184"/>
        <c:scaling>
          <c:orientation val="maxMin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ca-ES"/>
          </a:p>
        </c:txPr>
        <c:crossAx val="12707097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27070976"/>
        <c:scaling>
          <c:orientation val="minMax"/>
        </c:scaling>
        <c:delete val="0"/>
        <c:axPos val="b"/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ca-ES"/>
          </a:p>
        </c:txPr>
        <c:crossAx val="127069184"/>
        <c:crosses val="max"/>
        <c:crossBetween val="between"/>
      </c:valAx>
      <c:spPr>
        <a:noFill/>
        <a:ln w="3175">
          <a:solidFill>
            <a:srgbClr val="969696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7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ca-ES"/>
    </a:p>
  </c:txPr>
  <c:printSettings>
    <c:headerFooter alignWithMargins="0"/>
    <c:pageMargins b="1" l="0.75000000000000133" r="0.75000000000000133" t="1" header="0" footer="0"/>
    <c:pageSetup paperSize="9" orientation="landscape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 sz="700"/>
              <a:t>Gràfic IA-1.6. Percentatge de variació anual 2001-2007 del</a:t>
            </a:r>
            <a:r>
              <a:rPr lang="es-ES" sz="700" baseline="0"/>
              <a:t> PIB</a:t>
            </a:r>
            <a:r>
              <a:rPr lang="es-ES" sz="700"/>
              <a:t> a preus constants</a:t>
            </a:r>
            <a:r>
              <a:rPr lang="es-ES" sz="700" baseline="0"/>
              <a:t> </a:t>
            </a:r>
            <a:r>
              <a:rPr lang="es-ES" sz="700"/>
              <a:t>per comunitats autònomes</a:t>
            </a:r>
          </a:p>
        </c:rich>
      </c:tx>
      <c:layout>
        <c:manualLayout>
          <c:xMode val="edge"/>
          <c:yMode val="edge"/>
          <c:x val="0.15087756135746191"/>
          <c:y val="3.20366132723112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36140474713797788"/>
          <c:y val="0.13501144164759768"/>
          <c:w val="0.54737029663616021"/>
          <c:h val="0.78260869565217583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'Q6-GA6-GA11'!$K$3</c:f>
              <c:strCache>
                <c:ptCount val="1"/>
                <c:pt idx="0">
                  <c:v>2001-2007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8"/>
            <c:invertIfNegative val="0"/>
            <c:bubble3D val="0"/>
            <c:spPr>
              <a:solidFill>
                <a:schemeClr val="bg1">
                  <a:lumMod val="85000"/>
                </a:schemeClr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0-F985-4215-801F-815869CA8466}"/>
              </c:ext>
            </c:extLst>
          </c:dPt>
          <c:dPt>
            <c:idx val="17"/>
            <c:invertIfNegative val="0"/>
            <c:bubble3D val="0"/>
            <c:spPr>
              <a:solidFill>
                <a:schemeClr val="accent6">
                  <a:lumMod val="40000"/>
                  <a:lumOff val="60000"/>
                </a:schemeClr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F985-4215-801F-815869CA8466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7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ca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'Q6-GA6-GA11'!$J$4:$J$21</c:f>
              <c:strCache>
                <c:ptCount val="18"/>
                <c:pt idx="0">
                  <c:v>Castella-la Manxa</c:v>
                </c:pt>
                <c:pt idx="1">
                  <c:v>Múrcia</c:v>
                </c:pt>
                <c:pt idx="2">
                  <c:v>Madrid</c:v>
                </c:pt>
                <c:pt idx="3">
                  <c:v>Andalusia</c:v>
                </c:pt>
                <c:pt idx="4">
                  <c:v>Catalunya</c:v>
                </c:pt>
                <c:pt idx="5">
                  <c:v>Com. Valenciana</c:v>
                </c:pt>
                <c:pt idx="6">
                  <c:v>Galícia</c:v>
                </c:pt>
                <c:pt idx="7">
                  <c:v>La Rioja</c:v>
                </c:pt>
                <c:pt idx="8">
                  <c:v>Aragó</c:v>
                </c:pt>
                <c:pt idx="9">
                  <c:v>Espanya</c:v>
                </c:pt>
                <c:pt idx="10">
                  <c:v>Extremadura</c:v>
                </c:pt>
                <c:pt idx="11">
                  <c:v>Navarra</c:v>
                </c:pt>
                <c:pt idx="12">
                  <c:v>Astúries</c:v>
                </c:pt>
                <c:pt idx="13">
                  <c:v>Cantàbria</c:v>
                </c:pt>
                <c:pt idx="14">
                  <c:v>País Basc</c:v>
                </c:pt>
                <c:pt idx="15">
                  <c:v>Illes Canàries</c:v>
                </c:pt>
                <c:pt idx="16">
                  <c:v>Castella i Lleó</c:v>
                </c:pt>
                <c:pt idx="17">
                  <c:v>Illes Balears</c:v>
                </c:pt>
              </c:strCache>
            </c:strRef>
          </c:cat>
          <c:val>
            <c:numRef>
              <c:f>'Q6-GA6-GA11'!$K$4:$K$21</c:f>
              <c:numCache>
                <c:formatCode>0.0</c:formatCode>
                <c:ptCount val="18"/>
                <c:pt idx="0">
                  <c:v>4.5999999999999996</c:v>
                </c:pt>
                <c:pt idx="1">
                  <c:v>3.9</c:v>
                </c:pt>
                <c:pt idx="2">
                  <c:v>3.8</c:v>
                </c:pt>
                <c:pt idx="3">
                  <c:v>3.6</c:v>
                </c:pt>
                <c:pt idx="4">
                  <c:v>3.5</c:v>
                </c:pt>
                <c:pt idx="5">
                  <c:v>3.5</c:v>
                </c:pt>
                <c:pt idx="6">
                  <c:v>3.5</c:v>
                </c:pt>
                <c:pt idx="7">
                  <c:v>3.5</c:v>
                </c:pt>
                <c:pt idx="8">
                  <c:v>3.4</c:v>
                </c:pt>
                <c:pt idx="9">
                  <c:v>3.4</c:v>
                </c:pt>
                <c:pt idx="10">
                  <c:v>3.3</c:v>
                </c:pt>
                <c:pt idx="11">
                  <c:v>3.3</c:v>
                </c:pt>
                <c:pt idx="12">
                  <c:v>3</c:v>
                </c:pt>
                <c:pt idx="13">
                  <c:v>2.9</c:v>
                </c:pt>
                <c:pt idx="14">
                  <c:v>2.9</c:v>
                </c:pt>
                <c:pt idx="15">
                  <c:v>2.8</c:v>
                </c:pt>
                <c:pt idx="16">
                  <c:v>2.6</c:v>
                </c:pt>
                <c:pt idx="17">
                  <c:v>2.4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985-4215-801F-815869CA846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0"/>
        <c:axId val="119785728"/>
        <c:axId val="119894016"/>
      </c:barChart>
      <c:catAx>
        <c:axId val="119785728"/>
        <c:scaling>
          <c:orientation val="maxMin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ca-ES"/>
          </a:p>
        </c:txPr>
        <c:crossAx val="11989401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19894016"/>
        <c:scaling>
          <c:orientation val="minMax"/>
        </c:scaling>
        <c:delete val="0"/>
        <c:axPos val="b"/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ca-ES"/>
          </a:p>
        </c:txPr>
        <c:crossAx val="119785728"/>
        <c:crosses val="max"/>
        <c:crossBetween val="between"/>
      </c:valAx>
      <c:spPr>
        <a:noFill/>
        <a:ln w="3175">
          <a:solidFill>
            <a:srgbClr val="969696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7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ca-ES"/>
    </a:p>
  </c:txPr>
  <c:printSettings>
    <c:headerFooter alignWithMargins="0"/>
    <c:pageMargins b="1" l="0.75000000000000133" r="0.75000000000000133" t="1" header="0" footer="0"/>
    <c:pageSetup paperSize="9" orientation="landscape"/>
  </c:printSettings>
</c:chartSpace>
</file>

<file path=xl/charts/chart6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Gràfic IA-1.58.</a:t>
            </a:r>
            <a:r>
              <a:rPr lang="es-ES" sz="700" b="0" i="0" u="none" strike="noStrike" baseline="0">
                <a:effectLst/>
              </a:rPr>
              <a:t> Percentatge de</a:t>
            </a:r>
            <a:r>
              <a:rPr lang="es-ES"/>
              <a:t> variació anual 2008-2013 de la taxa d'ocupació de la població resident 
per comunitats autònomes</a:t>
            </a:r>
          </a:p>
        </c:rich>
      </c:tx>
      <c:layout>
        <c:manualLayout>
          <c:xMode val="edge"/>
          <c:yMode val="edge"/>
          <c:x val="0.1824568771008887"/>
          <c:y val="3.196347031963470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8.0702030914305486E-2"/>
          <c:y val="0.13470349668124126"/>
          <c:w val="0.56140543244734264"/>
          <c:h val="0.78310676884178843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'Q20-GA57-GA62'!$L$2:$L$3</c:f>
              <c:strCache>
                <c:ptCount val="2"/>
                <c:pt idx="1">
                  <c:v>2008-2013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9"/>
            <c:invertIfNegative val="0"/>
            <c:bubble3D val="0"/>
            <c:spPr>
              <a:solidFill>
                <a:schemeClr val="bg1">
                  <a:lumMod val="85000"/>
                </a:schemeClr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0-2223-4A0D-94A5-355ECBC8840E}"/>
              </c:ext>
            </c:extLst>
          </c:dPt>
          <c:dPt>
            <c:idx val="14"/>
            <c:invertIfNegative val="0"/>
            <c:bubble3D val="0"/>
            <c:spPr>
              <a:solidFill>
                <a:schemeClr val="accent6">
                  <a:lumMod val="40000"/>
                  <a:lumOff val="60000"/>
                </a:schemeClr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2223-4A0D-94A5-355ECBC8840E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7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ca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'Q20-GA57-GA62'!$K$4:$K$21</c:f>
              <c:strCache>
                <c:ptCount val="18"/>
                <c:pt idx="0">
                  <c:v>Madrid</c:v>
                </c:pt>
                <c:pt idx="1">
                  <c:v>País Basc</c:v>
                </c:pt>
                <c:pt idx="2">
                  <c:v>Extremadura</c:v>
                </c:pt>
                <c:pt idx="3">
                  <c:v>La Rioja</c:v>
                </c:pt>
                <c:pt idx="4">
                  <c:v>Castella i Lleó</c:v>
                </c:pt>
                <c:pt idx="5">
                  <c:v>Astúries</c:v>
                </c:pt>
                <c:pt idx="6">
                  <c:v>Aragó</c:v>
                </c:pt>
                <c:pt idx="7">
                  <c:v>Galícia</c:v>
                </c:pt>
                <c:pt idx="8">
                  <c:v>Múrcia</c:v>
                </c:pt>
                <c:pt idx="9">
                  <c:v>Espanya</c:v>
                </c:pt>
                <c:pt idx="10">
                  <c:v>Cantàbria</c:v>
                </c:pt>
                <c:pt idx="11">
                  <c:v>Catalunya</c:v>
                </c:pt>
                <c:pt idx="12">
                  <c:v>Navarra</c:v>
                </c:pt>
                <c:pt idx="13">
                  <c:v>Andalusia</c:v>
                </c:pt>
                <c:pt idx="14">
                  <c:v>Illes Balears</c:v>
                </c:pt>
                <c:pt idx="15">
                  <c:v>Castella-la Manxa</c:v>
                </c:pt>
                <c:pt idx="16">
                  <c:v>Com. Valenciana</c:v>
                </c:pt>
                <c:pt idx="17">
                  <c:v>Illes Canàries</c:v>
                </c:pt>
              </c:strCache>
            </c:strRef>
          </c:cat>
          <c:val>
            <c:numRef>
              <c:f>'Q20-GA57-GA62'!$L$4:$L$21</c:f>
              <c:numCache>
                <c:formatCode>0.0</c:formatCode>
                <c:ptCount val="18"/>
                <c:pt idx="0">
                  <c:v>-2.5</c:v>
                </c:pt>
                <c:pt idx="1">
                  <c:v>-2.5</c:v>
                </c:pt>
                <c:pt idx="2">
                  <c:v>-2.8</c:v>
                </c:pt>
                <c:pt idx="3">
                  <c:v>-2.8</c:v>
                </c:pt>
                <c:pt idx="4">
                  <c:v>-2.9</c:v>
                </c:pt>
                <c:pt idx="5">
                  <c:v>-3</c:v>
                </c:pt>
                <c:pt idx="6">
                  <c:v>-3.0999999999999996</c:v>
                </c:pt>
                <c:pt idx="7">
                  <c:v>-3.0999999999999996</c:v>
                </c:pt>
                <c:pt idx="8">
                  <c:v>-3.3</c:v>
                </c:pt>
                <c:pt idx="9">
                  <c:v>-3.4000000000000004</c:v>
                </c:pt>
                <c:pt idx="10">
                  <c:v>-3.5</c:v>
                </c:pt>
                <c:pt idx="11">
                  <c:v>-3.5</c:v>
                </c:pt>
                <c:pt idx="12">
                  <c:v>-3.5</c:v>
                </c:pt>
                <c:pt idx="13">
                  <c:v>-3.9</c:v>
                </c:pt>
                <c:pt idx="14">
                  <c:v>-4.0999999999999996</c:v>
                </c:pt>
                <c:pt idx="15">
                  <c:v>-4.1999999999999993</c:v>
                </c:pt>
                <c:pt idx="16">
                  <c:v>-4.2</c:v>
                </c:pt>
                <c:pt idx="17">
                  <c:v>-4.3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223-4A0D-94A5-355ECBC8840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0"/>
        <c:axId val="120424704"/>
        <c:axId val="120430592"/>
      </c:barChart>
      <c:catAx>
        <c:axId val="120424704"/>
        <c:scaling>
          <c:orientation val="maxMin"/>
        </c:scaling>
        <c:delete val="0"/>
        <c:axPos val="l"/>
        <c:numFmt formatCode="General" sourceLinked="1"/>
        <c:majorTickMark val="out"/>
        <c:minorTickMark val="none"/>
        <c:tickLblPos val="high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ca-ES"/>
          </a:p>
        </c:txPr>
        <c:crossAx val="12043059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20430592"/>
        <c:scaling>
          <c:orientation val="minMax"/>
          <c:max val="0"/>
          <c:min val="-6"/>
        </c:scaling>
        <c:delete val="0"/>
        <c:axPos val="b"/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ca-ES"/>
          </a:p>
        </c:txPr>
        <c:crossAx val="120424704"/>
        <c:crosses val="max"/>
        <c:crossBetween val="between"/>
        <c:majorUnit val="1"/>
      </c:valAx>
      <c:spPr>
        <a:noFill/>
        <a:ln w="3175">
          <a:solidFill>
            <a:srgbClr val="969696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7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ca-ES"/>
    </a:p>
  </c:txPr>
  <c:printSettings>
    <c:headerFooter alignWithMargins="0"/>
    <c:pageMargins b="1" l="0.75000000000000133" r="0.75000000000000133" t="1" header="0" footer="0"/>
    <c:pageSetup/>
  </c:printSettings>
</c:chartSpace>
</file>

<file path=xl/charts/chart6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Gràfic IA-1.59. </a:t>
            </a:r>
            <a:r>
              <a:rPr lang="es-ES" sz="700" b="0" i="0" u="none" strike="noStrike" baseline="0">
                <a:effectLst/>
              </a:rPr>
              <a:t>. Percentatge de</a:t>
            </a:r>
            <a:r>
              <a:rPr lang="es-ES"/>
              <a:t> variació anual 2014-2019 de la taxa d'ocupació de la població resident 
per comunitats autònomes</a:t>
            </a:r>
          </a:p>
        </c:rich>
      </c:tx>
      <c:layout>
        <c:manualLayout>
          <c:xMode val="edge"/>
          <c:yMode val="edge"/>
          <c:x val="0.18596564903071341"/>
          <c:y val="3.196333867877510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36140474713797788"/>
          <c:y val="0.13470349668124126"/>
          <c:w val="0.52280880896658899"/>
          <c:h val="0.78310676884178843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'Q20-GA57-GA62'!$N$2:$N$3</c:f>
              <c:strCache>
                <c:ptCount val="2"/>
                <c:pt idx="1">
                  <c:v>2014-2019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7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ca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'Q20-GA57-GA62'!$M$4:$M$21</c:f>
              <c:strCache>
                <c:ptCount val="18"/>
                <c:pt idx="0">
                  <c:v>Extremadura</c:v>
                </c:pt>
                <c:pt idx="1">
                  <c:v>Andalusia</c:v>
                </c:pt>
                <c:pt idx="2">
                  <c:v>Com. Valenciana</c:v>
                </c:pt>
                <c:pt idx="3">
                  <c:v>Aragó</c:v>
                </c:pt>
                <c:pt idx="4">
                  <c:v>Múrcia</c:v>
                </c:pt>
                <c:pt idx="5">
                  <c:v>Castella i Lleó</c:v>
                </c:pt>
                <c:pt idx="6">
                  <c:v>Catalunya</c:v>
                </c:pt>
                <c:pt idx="7">
                  <c:v>Espanya</c:v>
                </c:pt>
                <c:pt idx="8">
                  <c:v>Castella-la Manxa</c:v>
                </c:pt>
                <c:pt idx="9">
                  <c:v>Astúries</c:v>
                </c:pt>
                <c:pt idx="10">
                  <c:v>Madrid</c:v>
                </c:pt>
                <c:pt idx="11">
                  <c:v>La Rioja</c:v>
                </c:pt>
                <c:pt idx="12">
                  <c:v>Galícia</c:v>
                </c:pt>
                <c:pt idx="13">
                  <c:v>Navarra</c:v>
                </c:pt>
                <c:pt idx="14">
                  <c:v>Illes Canàries</c:v>
                </c:pt>
                <c:pt idx="15">
                  <c:v>Cantàbria</c:v>
                </c:pt>
                <c:pt idx="16">
                  <c:v>País Basc</c:v>
                </c:pt>
                <c:pt idx="17">
                  <c:v>Illes Balears</c:v>
                </c:pt>
              </c:strCache>
            </c:strRef>
          </c:cat>
          <c:val>
            <c:numRef>
              <c:f>'Q20-GA57-GA62'!$N$4:$N$21</c:f>
              <c:numCache>
                <c:formatCode>0.0</c:formatCode>
                <c:ptCount val="18"/>
                <c:pt idx="0">
                  <c:v>2.6</c:v>
                </c:pt>
                <c:pt idx="1">
                  <c:v>2.4</c:v>
                </c:pt>
                <c:pt idx="2">
                  <c:v>2.4</c:v>
                </c:pt>
                <c:pt idx="3">
                  <c:v>2.2000000000000002</c:v>
                </c:pt>
                <c:pt idx="4">
                  <c:v>2.2000000000000002</c:v>
                </c:pt>
                <c:pt idx="5">
                  <c:v>2.1999999999999997</c:v>
                </c:pt>
                <c:pt idx="6">
                  <c:v>2.1</c:v>
                </c:pt>
                <c:pt idx="7">
                  <c:v>2.1</c:v>
                </c:pt>
                <c:pt idx="8">
                  <c:v>2.0999999999999996</c:v>
                </c:pt>
                <c:pt idx="9">
                  <c:v>2</c:v>
                </c:pt>
                <c:pt idx="10">
                  <c:v>1.9</c:v>
                </c:pt>
                <c:pt idx="11">
                  <c:v>1.9</c:v>
                </c:pt>
                <c:pt idx="12">
                  <c:v>1.8000000000000003</c:v>
                </c:pt>
                <c:pt idx="13">
                  <c:v>1.8000000000000003</c:v>
                </c:pt>
                <c:pt idx="14">
                  <c:v>1.8</c:v>
                </c:pt>
                <c:pt idx="15">
                  <c:v>1.7999999999999998</c:v>
                </c:pt>
                <c:pt idx="16">
                  <c:v>1.5999999999999999</c:v>
                </c:pt>
                <c:pt idx="17">
                  <c:v>1.5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D17-4328-9191-E2D00A71A0A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0"/>
        <c:axId val="126730240"/>
        <c:axId val="126731776"/>
      </c:barChart>
      <c:catAx>
        <c:axId val="126730240"/>
        <c:scaling>
          <c:orientation val="maxMin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ca-ES"/>
          </a:p>
        </c:txPr>
        <c:crossAx val="12673177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26731776"/>
        <c:scaling>
          <c:orientation val="minMax"/>
          <c:max val="4"/>
          <c:min val="0"/>
        </c:scaling>
        <c:delete val="0"/>
        <c:axPos val="b"/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ca-ES"/>
          </a:p>
        </c:txPr>
        <c:crossAx val="126730240"/>
        <c:crosses val="max"/>
        <c:crossBetween val="between"/>
        <c:majorUnit val="1"/>
      </c:valAx>
      <c:spPr>
        <a:noFill/>
        <a:ln w="3175">
          <a:solidFill>
            <a:srgbClr val="969696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7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ca-ES"/>
    </a:p>
  </c:txPr>
  <c:printSettings>
    <c:headerFooter alignWithMargins="0"/>
    <c:pageMargins b="1" l="0.75000000000000133" r="0.75000000000000133" t="1" header="0" footer="0"/>
    <c:pageSetup/>
  </c:printSettings>
</c:chartSpace>
</file>

<file path=xl/charts/chart6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Gràfic IA-1.60. </a:t>
            </a:r>
            <a:r>
              <a:rPr lang="es-ES" sz="700" b="0" i="0" u="none" strike="noStrike" baseline="0">
                <a:effectLst/>
              </a:rPr>
              <a:t>Percentatge de</a:t>
            </a:r>
            <a:r>
              <a:rPr lang="es-ES"/>
              <a:t> variació anual 2019 de</a:t>
            </a:r>
            <a:r>
              <a:rPr lang="es-ES" baseline="0"/>
              <a:t> la </a:t>
            </a:r>
            <a:r>
              <a:rPr lang="es-ES"/>
              <a:t>taxa d'ocupació de la població resident per comunitats autònomes</a:t>
            </a:r>
          </a:p>
        </c:rich>
      </c:tx>
      <c:layout>
        <c:manualLayout>
          <c:xMode val="edge"/>
          <c:yMode val="edge"/>
          <c:x val="0.11888148596810016"/>
          <c:y val="3.189066059225515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36014047499944657"/>
          <c:y val="0.13439650483665919"/>
          <c:w val="0.52447641990210458"/>
          <c:h val="0.78359996040357383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'Q20-GA57-GA62'!$P$2:$P$3</c:f>
              <c:strCache>
                <c:ptCount val="2"/>
                <c:pt idx="1">
                  <c:v>2019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10"/>
            <c:invertIfNegative val="0"/>
            <c:bubble3D val="0"/>
            <c:spPr>
              <a:solidFill>
                <a:schemeClr val="bg1">
                  <a:lumMod val="85000"/>
                </a:schemeClr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0-6D95-4D21-8402-0777C19DC437}"/>
              </c:ext>
            </c:extLst>
          </c:dPt>
          <c:dPt>
            <c:idx val="12"/>
            <c:invertIfNegative val="0"/>
            <c:bubble3D val="0"/>
            <c:spPr>
              <a:solidFill>
                <a:schemeClr val="accent6">
                  <a:lumMod val="40000"/>
                  <a:lumOff val="60000"/>
                </a:schemeClr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6D95-4D21-8402-0777C19DC437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7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ca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'Q20-GA57-GA62'!$O$4:$O$21</c:f>
              <c:strCache>
                <c:ptCount val="18"/>
                <c:pt idx="0">
                  <c:v>Extremadura</c:v>
                </c:pt>
                <c:pt idx="1">
                  <c:v>Galícia</c:v>
                </c:pt>
                <c:pt idx="2">
                  <c:v>Astúries</c:v>
                </c:pt>
                <c:pt idx="3">
                  <c:v>Andalusia</c:v>
                </c:pt>
                <c:pt idx="4">
                  <c:v>Cantàbria</c:v>
                </c:pt>
                <c:pt idx="5">
                  <c:v>Com. Valenciana</c:v>
                </c:pt>
                <c:pt idx="6">
                  <c:v>Madrid</c:v>
                </c:pt>
                <c:pt idx="7">
                  <c:v>Aragó</c:v>
                </c:pt>
                <c:pt idx="8">
                  <c:v>Illes Canàries</c:v>
                </c:pt>
                <c:pt idx="9">
                  <c:v>Navarra</c:v>
                </c:pt>
                <c:pt idx="10">
                  <c:v>Espanya</c:v>
                </c:pt>
                <c:pt idx="11">
                  <c:v>La Rioja</c:v>
                </c:pt>
                <c:pt idx="12">
                  <c:v>Illes Balears</c:v>
                </c:pt>
                <c:pt idx="13">
                  <c:v>Castella i Lleó</c:v>
                </c:pt>
                <c:pt idx="14">
                  <c:v>País Basc</c:v>
                </c:pt>
                <c:pt idx="15">
                  <c:v>Múrcia</c:v>
                </c:pt>
                <c:pt idx="16">
                  <c:v>Catalunya</c:v>
                </c:pt>
                <c:pt idx="17">
                  <c:v>Castella-la Manxa</c:v>
                </c:pt>
              </c:strCache>
            </c:strRef>
          </c:cat>
          <c:val>
            <c:numRef>
              <c:f>'Q20-GA57-GA62'!$P$4:$P$21</c:f>
              <c:numCache>
                <c:formatCode>0.0</c:formatCode>
                <c:ptCount val="18"/>
                <c:pt idx="0">
                  <c:v>2.5999999999999996</c:v>
                </c:pt>
                <c:pt idx="1">
                  <c:v>2.5</c:v>
                </c:pt>
                <c:pt idx="2">
                  <c:v>2.2999999999999998</c:v>
                </c:pt>
                <c:pt idx="3">
                  <c:v>2.2000000000000002</c:v>
                </c:pt>
                <c:pt idx="4">
                  <c:v>2.2000000000000002</c:v>
                </c:pt>
                <c:pt idx="5">
                  <c:v>2.1</c:v>
                </c:pt>
                <c:pt idx="6">
                  <c:v>2.1</c:v>
                </c:pt>
                <c:pt idx="7">
                  <c:v>2</c:v>
                </c:pt>
                <c:pt idx="8">
                  <c:v>2</c:v>
                </c:pt>
                <c:pt idx="9">
                  <c:v>2</c:v>
                </c:pt>
                <c:pt idx="10">
                  <c:v>2</c:v>
                </c:pt>
                <c:pt idx="11">
                  <c:v>1.9</c:v>
                </c:pt>
                <c:pt idx="12">
                  <c:v>1.8</c:v>
                </c:pt>
                <c:pt idx="13">
                  <c:v>1.8</c:v>
                </c:pt>
                <c:pt idx="14">
                  <c:v>1.6</c:v>
                </c:pt>
                <c:pt idx="15">
                  <c:v>1.5</c:v>
                </c:pt>
                <c:pt idx="16">
                  <c:v>1.4</c:v>
                </c:pt>
                <c:pt idx="17">
                  <c:v>1.3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D95-4D21-8402-0777C19DC4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0"/>
        <c:axId val="127106048"/>
        <c:axId val="127116032"/>
      </c:barChart>
      <c:catAx>
        <c:axId val="127106048"/>
        <c:scaling>
          <c:orientation val="maxMin"/>
        </c:scaling>
        <c:delete val="0"/>
        <c:axPos val="l"/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ca-ES"/>
          </a:p>
        </c:txPr>
        <c:crossAx val="12711603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27116032"/>
        <c:scaling>
          <c:orientation val="minMax"/>
        </c:scaling>
        <c:delete val="0"/>
        <c:axPos val="b"/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ca-ES"/>
          </a:p>
        </c:txPr>
        <c:crossAx val="127106048"/>
        <c:crosses val="max"/>
        <c:crossBetween val="between"/>
      </c:valAx>
      <c:spPr>
        <a:noFill/>
        <a:ln w="3175">
          <a:solidFill>
            <a:srgbClr val="969696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7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ca-ES"/>
    </a:p>
  </c:txPr>
  <c:printSettings>
    <c:headerFooter alignWithMargins="0"/>
    <c:pageMargins b="1" l="0.75000000000000133" r="0.75000000000000133" t="1" header="0" footer="0"/>
    <c:pageSetup/>
  </c:printSettings>
</c:chartSpace>
</file>

<file path=xl/charts/chart6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Gràfic IA-1.61. </a:t>
            </a:r>
            <a:r>
              <a:rPr lang="es-ES" sz="700" b="0" i="0" u="none" strike="noStrike" baseline="0">
                <a:effectLst/>
              </a:rPr>
              <a:t>Percentatge de variació</a:t>
            </a:r>
            <a:r>
              <a:rPr lang="es-ES"/>
              <a:t> anual 2020</a:t>
            </a:r>
          </a:p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de</a:t>
            </a:r>
            <a:r>
              <a:rPr lang="es-ES" baseline="0"/>
              <a:t> la t</a:t>
            </a:r>
            <a:r>
              <a:rPr lang="es-ES"/>
              <a:t>axa d'ocupació de la població resident </a:t>
            </a:r>
          </a:p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per comunitats autònomes</a:t>
            </a:r>
          </a:p>
        </c:rich>
      </c:tx>
      <c:layout>
        <c:manualLayout>
          <c:xMode val="edge"/>
          <c:yMode val="edge"/>
          <c:x val="0.11846689895470383"/>
          <c:y val="3.181818181818180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3265183315500195"/>
          <c:y val="0.13976783583870209"/>
          <c:w val="0.52613240418118468"/>
          <c:h val="0.78409090909090906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'Q20-GA57-GA62'!$R$3</c:f>
              <c:strCache>
                <c:ptCount val="1"/>
                <c:pt idx="0">
                  <c:v>2020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9"/>
            <c:invertIfNegative val="0"/>
            <c:bubble3D val="0"/>
            <c:spPr>
              <a:solidFill>
                <a:schemeClr val="bg1">
                  <a:lumMod val="85000"/>
                </a:schemeClr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0-1AB2-47CC-B8AB-74637FBD9187}"/>
              </c:ext>
            </c:extLst>
          </c:dPt>
          <c:dPt>
            <c:idx val="17"/>
            <c:invertIfNegative val="0"/>
            <c:bubble3D val="0"/>
            <c:spPr>
              <a:solidFill>
                <a:schemeClr val="accent6">
                  <a:lumMod val="40000"/>
                  <a:lumOff val="60000"/>
                </a:schemeClr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1AB2-47CC-B8AB-74637FBD9187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7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ca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'Q20-GA57-GA62'!$Q$4:$Q$21</c:f>
              <c:strCache>
                <c:ptCount val="18"/>
                <c:pt idx="0">
                  <c:v>Castella i Lleó</c:v>
                </c:pt>
                <c:pt idx="1">
                  <c:v>Castella-la Manxa</c:v>
                </c:pt>
                <c:pt idx="2">
                  <c:v>Extremadura</c:v>
                </c:pt>
                <c:pt idx="3">
                  <c:v>País Basc</c:v>
                </c:pt>
                <c:pt idx="4">
                  <c:v>Galícia</c:v>
                </c:pt>
                <c:pt idx="5">
                  <c:v>Madrid</c:v>
                </c:pt>
                <c:pt idx="6">
                  <c:v>Astúries</c:v>
                </c:pt>
                <c:pt idx="7">
                  <c:v>Cantàbria</c:v>
                </c:pt>
                <c:pt idx="8">
                  <c:v>Catalunya</c:v>
                </c:pt>
                <c:pt idx="9">
                  <c:v>Espanya</c:v>
                </c:pt>
                <c:pt idx="10">
                  <c:v>Navarra</c:v>
                </c:pt>
                <c:pt idx="11">
                  <c:v>Aragó</c:v>
                </c:pt>
                <c:pt idx="12">
                  <c:v>Andalusia</c:v>
                </c:pt>
                <c:pt idx="13">
                  <c:v>Com. Valenciana</c:v>
                </c:pt>
                <c:pt idx="14">
                  <c:v>Múrcia</c:v>
                </c:pt>
                <c:pt idx="15">
                  <c:v>La Rioja</c:v>
                </c:pt>
                <c:pt idx="16">
                  <c:v>Illes Canàries</c:v>
                </c:pt>
                <c:pt idx="17">
                  <c:v>Illes Balears</c:v>
                </c:pt>
              </c:strCache>
            </c:strRef>
          </c:cat>
          <c:val>
            <c:numRef>
              <c:f>'Q20-GA57-GA62'!$R$4:$R$21</c:f>
              <c:numCache>
                <c:formatCode>0.0</c:formatCode>
                <c:ptCount val="18"/>
                <c:pt idx="0">
                  <c:v>-3.4999999999999991</c:v>
                </c:pt>
                <c:pt idx="1">
                  <c:v>-3.5999999999999996</c:v>
                </c:pt>
                <c:pt idx="2">
                  <c:v>-3.6999999999999997</c:v>
                </c:pt>
                <c:pt idx="3">
                  <c:v>-3.7999999999999989</c:v>
                </c:pt>
                <c:pt idx="4">
                  <c:v>-3.8</c:v>
                </c:pt>
                <c:pt idx="5">
                  <c:v>-3.8000000000000007</c:v>
                </c:pt>
                <c:pt idx="6">
                  <c:v>-3.9000000000000004</c:v>
                </c:pt>
                <c:pt idx="7">
                  <c:v>-4.0000000000000009</c:v>
                </c:pt>
                <c:pt idx="8">
                  <c:v>-4.1999999999999993</c:v>
                </c:pt>
                <c:pt idx="9">
                  <c:v>-4.3000000000000007</c:v>
                </c:pt>
                <c:pt idx="10">
                  <c:v>-4.4000000000000004</c:v>
                </c:pt>
                <c:pt idx="11">
                  <c:v>-4.5999999999999996</c:v>
                </c:pt>
                <c:pt idx="12">
                  <c:v>-4.6000000000000005</c:v>
                </c:pt>
                <c:pt idx="13">
                  <c:v>-4.7000000000000011</c:v>
                </c:pt>
                <c:pt idx="14">
                  <c:v>-5.0999999999999996</c:v>
                </c:pt>
                <c:pt idx="15">
                  <c:v>-5.5</c:v>
                </c:pt>
                <c:pt idx="16">
                  <c:v>-5.8000000000000007</c:v>
                </c:pt>
                <c:pt idx="17">
                  <c:v>-7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AB2-47CC-B8AB-74637FBD91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0"/>
        <c:axId val="126966016"/>
        <c:axId val="126971904"/>
      </c:barChart>
      <c:catAx>
        <c:axId val="126966016"/>
        <c:scaling>
          <c:orientation val="maxMin"/>
        </c:scaling>
        <c:delete val="0"/>
        <c:axPos val="l"/>
        <c:numFmt formatCode="General" sourceLinked="1"/>
        <c:majorTickMark val="out"/>
        <c:minorTickMark val="none"/>
        <c:tickLblPos val="high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ca-ES"/>
          </a:p>
        </c:txPr>
        <c:crossAx val="12697190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26971904"/>
        <c:scaling>
          <c:orientation val="minMax"/>
        </c:scaling>
        <c:delete val="0"/>
        <c:axPos val="b"/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ca-ES"/>
          </a:p>
        </c:txPr>
        <c:crossAx val="126966016"/>
        <c:crosses val="max"/>
        <c:crossBetween val="between"/>
        <c:majorUnit val="2"/>
      </c:valAx>
      <c:spPr>
        <a:noFill/>
        <a:ln w="3175">
          <a:solidFill>
            <a:srgbClr val="969696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7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ca-ES"/>
    </a:p>
  </c:txPr>
  <c:printSettings>
    <c:headerFooter alignWithMargins="0"/>
    <c:pageMargins b="1" l="0.75000000000000133" r="0.75000000000000133" t="1" header="0" footer="0"/>
    <c:pageSetup/>
  </c:printSettings>
</c:chartSpace>
</file>

<file path=xl/charts/chart6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Gràfic IA-1.62. Previsió del percentatge de variació anual 2021 de</a:t>
            </a:r>
            <a:r>
              <a:rPr lang="es-ES" baseline="0"/>
              <a:t> la t</a:t>
            </a:r>
            <a:r>
              <a:rPr lang="es-ES"/>
              <a:t>axa d'ocupació de la població resident per comunitats autònomes</a:t>
            </a:r>
          </a:p>
        </c:rich>
      </c:tx>
      <c:layout>
        <c:manualLayout>
          <c:xMode val="edge"/>
          <c:yMode val="edge"/>
          <c:x val="0.11846689895470383"/>
          <c:y val="3.181818181818180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35888501742160356"/>
          <c:y val="0.13409090909090909"/>
          <c:w val="0.52613240418118468"/>
          <c:h val="0.78409090909090906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bg1">
                <a:lumMod val="65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solidFill>
                <a:schemeClr val="accent6">
                  <a:lumMod val="40000"/>
                  <a:lumOff val="60000"/>
                </a:schemeClr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0-2B4F-4F96-AD41-EA94C2ADA480}"/>
              </c:ext>
            </c:extLst>
          </c:dPt>
          <c:dPt>
            <c:idx val="12"/>
            <c:invertIfNegative val="0"/>
            <c:bubble3D val="0"/>
            <c:spPr>
              <a:solidFill>
                <a:schemeClr val="bg1">
                  <a:lumMod val="85000"/>
                </a:schemeClr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2B4F-4F96-AD41-EA94C2ADA480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7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ca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'Q20-GA57-GA62'!$S$4:$S$21</c:f>
              <c:strCache>
                <c:ptCount val="18"/>
                <c:pt idx="0">
                  <c:v>Illes Balears</c:v>
                </c:pt>
                <c:pt idx="1">
                  <c:v>Astúries</c:v>
                </c:pt>
                <c:pt idx="2">
                  <c:v>Cantàbria</c:v>
                </c:pt>
                <c:pt idx="3">
                  <c:v>Illes Canàries</c:v>
                </c:pt>
                <c:pt idx="4">
                  <c:v>Aragó</c:v>
                </c:pt>
                <c:pt idx="5">
                  <c:v>Extremadura</c:v>
                </c:pt>
                <c:pt idx="6">
                  <c:v>Castella i Lleó</c:v>
                </c:pt>
                <c:pt idx="7">
                  <c:v>Castella-la Manxa</c:v>
                </c:pt>
                <c:pt idx="8">
                  <c:v>Com. Valenciana</c:v>
                </c:pt>
                <c:pt idx="9">
                  <c:v>La Rioja</c:v>
                </c:pt>
                <c:pt idx="10">
                  <c:v>Navarra</c:v>
                </c:pt>
                <c:pt idx="11">
                  <c:v>Galícia</c:v>
                </c:pt>
                <c:pt idx="12">
                  <c:v>Espanya</c:v>
                </c:pt>
                <c:pt idx="13">
                  <c:v>Andalusia</c:v>
                </c:pt>
                <c:pt idx="14">
                  <c:v>País Basc</c:v>
                </c:pt>
                <c:pt idx="15">
                  <c:v>Catalunya</c:v>
                </c:pt>
                <c:pt idx="16">
                  <c:v>Madrid</c:v>
                </c:pt>
                <c:pt idx="17">
                  <c:v>Múrcia</c:v>
                </c:pt>
              </c:strCache>
            </c:strRef>
          </c:cat>
          <c:val>
            <c:numRef>
              <c:f>'Q20-GA57-GA62'!$T$4:$T$21</c:f>
              <c:numCache>
                <c:formatCode>0.0</c:formatCode>
                <c:ptCount val="18"/>
                <c:pt idx="0">
                  <c:v>6.5</c:v>
                </c:pt>
                <c:pt idx="1">
                  <c:v>4.2</c:v>
                </c:pt>
                <c:pt idx="2">
                  <c:v>3.7</c:v>
                </c:pt>
                <c:pt idx="3">
                  <c:v>3.4000000000000004</c:v>
                </c:pt>
                <c:pt idx="4">
                  <c:v>3.3000000000000003</c:v>
                </c:pt>
                <c:pt idx="5">
                  <c:v>3.2</c:v>
                </c:pt>
                <c:pt idx="6">
                  <c:v>3</c:v>
                </c:pt>
                <c:pt idx="7">
                  <c:v>3</c:v>
                </c:pt>
                <c:pt idx="8">
                  <c:v>3</c:v>
                </c:pt>
                <c:pt idx="9">
                  <c:v>2.9000000000000004</c:v>
                </c:pt>
                <c:pt idx="10">
                  <c:v>2.9</c:v>
                </c:pt>
                <c:pt idx="11">
                  <c:v>2.6000000000000005</c:v>
                </c:pt>
                <c:pt idx="12">
                  <c:v>2.6</c:v>
                </c:pt>
                <c:pt idx="13">
                  <c:v>2.5999999999999996</c:v>
                </c:pt>
                <c:pt idx="14">
                  <c:v>2.4</c:v>
                </c:pt>
                <c:pt idx="15">
                  <c:v>2</c:v>
                </c:pt>
                <c:pt idx="16">
                  <c:v>1.9999999999999996</c:v>
                </c:pt>
                <c:pt idx="17">
                  <c:v>1.1000000000000001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B4F-4F96-AD41-EA94C2ADA4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0"/>
        <c:axId val="127337984"/>
        <c:axId val="127339520"/>
      </c:barChart>
      <c:catAx>
        <c:axId val="127337984"/>
        <c:scaling>
          <c:orientation val="maxMin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ca-ES"/>
          </a:p>
        </c:txPr>
        <c:crossAx val="12733952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27339520"/>
        <c:scaling>
          <c:orientation val="minMax"/>
        </c:scaling>
        <c:delete val="0"/>
        <c:axPos val="b"/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ca-ES"/>
          </a:p>
        </c:txPr>
        <c:crossAx val="127337984"/>
        <c:crosses val="max"/>
        <c:crossBetween val="between"/>
        <c:majorUnit val="2"/>
      </c:valAx>
      <c:spPr>
        <a:noFill/>
        <a:ln w="3175">
          <a:solidFill>
            <a:srgbClr val="969696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7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ca-ES"/>
    </a:p>
  </c:txPr>
  <c:printSettings>
    <c:headerFooter alignWithMargins="0"/>
    <c:pageMargins b="1" l="0.75000000000000155" r="0.75000000000000155" t="1" header="0" footer="0"/>
    <c:pageSetup/>
  </c:printSettings>
</c:chartSpace>
</file>

<file path=xl/charts/chart6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Gràfic IA-1.66. Previsions de creixement del PIB per comunitats autònomes (% de variació anual) (2020) </a:t>
            </a:r>
          </a:p>
        </c:rich>
      </c:tx>
      <c:layout>
        <c:manualLayout>
          <c:xMode val="edge"/>
          <c:yMode val="edge"/>
          <c:x val="0.1136953617231956"/>
          <c:y val="3.203657761957848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6615054240992009"/>
          <c:y val="0.17162471395880963"/>
          <c:w val="0.66408436310048191"/>
          <c:h val="0.74370709382151179"/>
        </c:manualLayout>
      </c:layout>
      <c:barChart>
        <c:barDir val="bar"/>
        <c:grouping val="stacked"/>
        <c:varyColors val="0"/>
        <c:ser>
          <c:idx val="0"/>
          <c:order val="0"/>
          <c:tx>
            <c:strRef>
              <c:f>'GA63-GA67'!$R$2</c:f>
              <c:strCache>
                <c:ptCount val="1"/>
                <c:pt idx="0">
                  <c:v>Productivitat al treball</c:v>
                </c:pt>
              </c:strCache>
            </c:strRef>
          </c:tx>
          <c:spPr>
            <a:solidFill>
              <a:schemeClr val="accent6">
                <a:lumMod val="40000"/>
                <a:lumOff val="6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'GA63-GA67'!$Q$3:$Q$20</c:f>
              <c:strCache>
                <c:ptCount val="18"/>
                <c:pt idx="0">
                  <c:v>Andalusia</c:v>
                </c:pt>
                <c:pt idx="1">
                  <c:v>Aragó</c:v>
                </c:pt>
                <c:pt idx="2">
                  <c:v>Astúries</c:v>
                </c:pt>
                <c:pt idx="3">
                  <c:v>Illes Balears</c:v>
                </c:pt>
                <c:pt idx="4">
                  <c:v>Illes Canàries</c:v>
                </c:pt>
                <c:pt idx="5">
                  <c:v>Cantàbria</c:v>
                </c:pt>
                <c:pt idx="6">
                  <c:v>Castella i Lleó</c:v>
                </c:pt>
                <c:pt idx="7">
                  <c:v>Castella-la Manxa</c:v>
                </c:pt>
                <c:pt idx="8">
                  <c:v>Catalunya</c:v>
                </c:pt>
                <c:pt idx="9">
                  <c:v>Com. Valenciana</c:v>
                </c:pt>
                <c:pt idx="10">
                  <c:v>Extremadura</c:v>
                </c:pt>
                <c:pt idx="11">
                  <c:v>Galícia</c:v>
                </c:pt>
                <c:pt idx="12">
                  <c:v>Madrid</c:v>
                </c:pt>
                <c:pt idx="13">
                  <c:v>Múrcia</c:v>
                </c:pt>
                <c:pt idx="14">
                  <c:v>Navarra</c:v>
                </c:pt>
                <c:pt idx="15">
                  <c:v>País Basc</c:v>
                </c:pt>
                <c:pt idx="16">
                  <c:v>La Rioja</c:v>
                </c:pt>
                <c:pt idx="17">
                  <c:v>Espanya</c:v>
                </c:pt>
              </c:strCache>
            </c:strRef>
          </c:cat>
          <c:val>
            <c:numRef>
              <c:f>'GA63-GA67'!$R$3:$R$20</c:f>
              <c:numCache>
                <c:formatCode>0.0</c:formatCode>
                <c:ptCount val="18"/>
                <c:pt idx="0">
                  <c:v>-5.8</c:v>
                </c:pt>
                <c:pt idx="1">
                  <c:v>-4.4000000000000004</c:v>
                </c:pt>
                <c:pt idx="2">
                  <c:v>-5.9</c:v>
                </c:pt>
                <c:pt idx="3">
                  <c:v>-15.8</c:v>
                </c:pt>
                <c:pt idx="4">
                  <c:v>-13.2</c:v>
                </c:pt>
                <c:pt idx="5">
                  <c:v>-5.8</c:v>
                </c:pt>
                <c:pt idx="6">
                  <c:v>-4.7</c:v>
                </c:pt>
                <c:pt idx="7">
                  <c:v>-4.5</c:v>
                </c:pt>
                <c:pt idx="8">
                  <c:v>-7.9</c:v>
                </c:pt>
                <c:pt idx="9">
                  <c:v>-6.1</c:v>
                </c:pt>
                <c:pt idx="10">
                  <c:v>-3.4</c:v>
                </c:pt>
                <c:pt idx="11">
                  <c:v>-5.3</c:v>
                </c:pt>
                <c:pt idx="12">
                  <c:v>-8.1</c:v>
                </c:pt>
                <c:pt idx="13">
                  <c:v>-4</c:v>
                </c:pt>
                <c:pt idx="14">
                  <c:v>-4.9000000000000004</c:v>
                </c:pt>
                <c:pt idx="15">
                  <c:v>-7.4</c:v>
                </c:pt>
                <c:pt idx="16">
                  <c:v>-4.5</c:v>
                </c:pt>
                <c:pt idx="17">
                  <c:v>-7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119-46B3-8699-D2F723F5956A}"/>
            </c:ext>
          </c:extLst>
        </c:ser>
        <c:ser>
          <c:idx val="1"/>
          <c:order val="1"/>
          <c:tx>
            <c:strRef>
              <c:f>'GA63-GA67'!$S$2</c:f>
              <c:strCache>
                <c:ptCount val="1"/>
                <c:pt idx="0">
                  <c:v>Taxa d'ocupació</c:v>
                </c:pt>
              </c:strCache>
            </c:strRef>
          </c:tx>
          <c:spPr>
            <a:solidFill>
              <a:srgbClr val="C0C0C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7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ca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'GA63-GA67'!$Q$3:$Q$20</c:f>
              <c:strCache>
                <c:ptCount val="18"/>
                <c:pt idx="0">
                  <c:v>Andalusia</c:v>
                </c:pt>
                <c:pt idx="1">
                  <c:v>Aragó</c:v>
                </c:pt>
                <c:pt idx="2">
                  <c:v>Astúries</c:v>
                </c:pt>
                <c:pt idx="3">
                  <c:v>Illes Balears</c:v>
                </c:pt>
                <c:pt idx="4">
                  <c:v>Illes Canàries</c:v>
                </c:pt>
                <c:pt idx="5">
                  <c:v>Cantàbria</c:v>
                </c:pt>
                <c:pt idx="6">
                  <c:v>Castella i Lleó</c:v>
                </c:pt>
                <c:pt idx="7">
                  <c:v>Castella-la Manxa</c:v>
                </c:pt>
                <c:pt idx="8">
                  <c:v>Catalunya</c:v>
                </c:pt>
                <c:pt idx="9">
                  <c:v>Com. Valenciana</c:v>
                </c:pt>
                <c:pt idx="10">
                  <c:v>Extremadura</c:v>
                </c:pt>
                <c:pt idx="11">
                  <c:v>Galícia</c:v>
                </c:pt>
                <c:pt idx="12">
                  <c:v>Madrid</c:v>
                </c:pt>
                <c:pt idx="13">
                  <c:v>Múrcia</c:v>
                </c:pt>
                <c:pt idx="14">
                  <c:v>Navarra</c:v>
                </c:pt>
                <c:pt idx="15">
                  <c:v>País Basc</c:v>
                </c:pt>
                <c:pt idx="16">
                  <c:v>La Rioja</c:v>
                </c:pt>
                <c:pt idx="17">
                  <c:v>Espanya</c:v>
                </c:pt>
              </c:strCache>
            </c:strRef>
          </c:cat>
          <c:val>
            <c:numRef>
              <c:f>'GA63-GA67'!$S$3:$S$20</c:f>
              <c:numCache>
                <c:formatCode>0.0</c:formatCode>
                <c:ptCount val="18"/>
                <c:pt idx="0">
                  <c:v>-4.6000000000000005</c:v>
                </c:pt>
                <c:pt idx="1">
                  <c:v>-4.5999999999999996</c:v>
                </c:pt>
                <c:pt idx="2">
                  <c:v>-3.9000000000000004</c:v>
                </c:pt>
                <c:pt idx="3">
                  <c:v>-7</c:v>
                </c:pt>
                <c:pt idx="4">
                  <c:v>-5.8000000000000007</c:v>
                </c:pt>
                <c:pt idx="5">
                  <c:v>-4.0000000000000009</c:v>
                </c:pt>
                <c:pt idx="6">
                  <c:v>-3.4999999999999991</c:v>
                </c:pt>
                <c:pt idx="7">
                  <c:v>-3.5999999999999996</c:v>
                </c:pt>
                <c:pt idx="8">
                  <c:v>-4.1999999999999993</c:v>
                </c:pt>
                <c:pt idx="9">
                  <c:v>-4.7000000000000011</c:v>
                </c:pt>
                <c:pt idx="10">
                  <c:v>-3.6999999999999997</c:v>
                </c:pt>
                <c:pt idx="11">
                  <c:v>-3.8</c:v>
                </c:pt>
                <c:pt idx="12">
                  <c:v>-3.8000000000000007</c:v>
                </c:pt>
                <c:pt idx="13">
                  <c:v>-5.0999999999999996</c:v>
                </c:pt>
                <c:pt idx="14">
                  <c:v>-4.4000000000000004</c:v>
                </c:pt>
                <c:pt idx="15">
                  <c:v>-3.7999999999999989</c:v>
                </c:pt>
                <c:pt idx="16">
                  <c:v>-5.5</c:v>
                </c:pt>
                <c:pt idx="17">
                  <c:v>-4.3000000000000007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119-46B3-8699-D2F723F5956A}"/>
            </c:ext>
          </c:extLst>
        </c:ser>
        <c:ser>
          <c:idx val="2"/>
          <c:order val="2"/>
          <c:tx>
            <c:strRef>
              <c:f>'GA63-GA67'!$T$2</c:f>
              <c:strCache>
                <c:ptCount val="1"/>
                <c:pt idx="0">
                  <c:v>PIB per capita</c:v>
                </c:pt>
              </c:strCache>
            </c:strRef>
          </c:tx>
          <c:spPr>
            <a:solidFill>
              <a:schemeClr val="accent1">
                <a:lumMod val="40000"/>
                <a:lumOff val="6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7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ca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'GA63-GA67'!$Q$3:$Q$20</c:f>
              <c:strCache>
                <c:ptCount val="18"/>
                <c:pt idx="0">
                  <c:v>Andalusia</c:v>
                </c:pt>
                <c:pt idx="1">
                  <c:v>Aragó</c:v>
                </c:pt>
                <c:pt idx="2">
                  <c:v>Astúries</c:v>
                </c:pt>
                <c:pt idx="3">
                  <c:v>Illes Balears</c:v>
                </c:pt>
                <c:pt idx="4">
                  <c:v>Illes Canàries</c:v>
                </c:pt>
                <c:pt idx="5">
                  <c:v>Cantàbria</c:v>
                </c:pt>
                <c:pt idx="6">
                  <c:v>Castella i Lleó</c:v>
                </c:pt>
                <c:pt idx="7">
                  <c:v>Castella-la Manxa</c:v>
                </c:pt>
                <c:pt idx="8">
                  <c:v>Catalunya</c:v>
                </c:pt>
                <c:pt idx="9">
                  <c:v>Com. Valenciana</c:v>
                </c:pt>
                <c:pt idx="10">
                  <c:v>Extremadura</c:v>
                </c:pt>
                <c:pt idx="11">
                  <c:v>Galícia</c:v>
                </c:pt>
                <c:pt idx="12">
                  <c:v>Madrid</c:v>
                </c:pt>
                <c:pt idx="13">
                  <c:v>Múrcia</c:v>
                </c:pt>
                <c:pt idx="14">
                  <c:v>Navarra</c:v>
                </c:pt>
                <c:pt idx="15">
                  <c:v>País Basc</c:v>
                </c:pt>
                <c:pt idx="16">
                  <c:v>La Rioja</c:v>
                </c:pt>
                <c:pt idx="17">
                  <c:v>Espanya</c:v>
                </c:pt>
              </c:strCache>
            </c:strRef>
          </c:cat>
          <c:val>
            <c:numRef>
              <c:f>'GA63-GA67'!$T$3:$T$20</c:f>
              <c:numCache>
                <c:formatCode>0.0</c:formatCode>
                <c:ptCount val="18"/>
                <c:pt idx="0">
                  <c:v>-10.4</c:v>
                </c:pt>
                <c:pt idx="1">
                  <c:v>-9</c:v>
                </c:pt>
                <c:pt idx="2">
                  <c:v>-9.8000000000000007</c:v>
                </c:pt>
                <c:pt idx="3">
                  <c:v>-22.8</c:v>
                </c:pt>
                <c:pt idx="4">
                  <c:v>-19</c:v>
                </c:pt>
                <c:pt idx="5">
                  <c:v>-9.8000000000000007</c:v>
                </c:pt>
                <c:pt idx="6">
                  <c:v>-8.1999999999999993</c:v>
                </c:pt>
                <c:pt idx="7">
                  <c:v>-8.1</c:v>
                </c:pt>
                <c:pt idx="8">
                  <c:v>-12.1</c:v>
                </c:pt>
                <c:pt idx="9">
                  <c:v>-10.8</c:v>
                </c:pt>
                <c:pt idx="10">
                  <c:v>-7.1</c:v>
                </c:pt>
                <c:pt idx="11">
                  <c:v>-9.1</c:v>
                </c:pt>
                <c:pt idx="12">
                  <c:v>-11.9</c:v>
                </c:pt>
                <c:pt idx="13">
                  <c:v>-9.1</c:v>
                </c:pt>
                <c:pt idx="14">
                  <c:v>-9.3000000000000007</c:v>
                </c:pt>
                <c:pt idx="15">
                  <c:v>-11.2</c:v>
                </c:pt>
                <c:pt idx="16">
                  <c:v>-10</c:v>
                </c:pt>
                <c:pt idx="17">
                  <c:v>-11.3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119-46B3-8699-D2F723F595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0"/>
        <c:overlap val="100"/>
        <c:axId val="127404672"/>
        <c:axId val="127410560"/>
      </c:barChart>
      <c:catAx>
        <c:axId val="127404672"/>
        <c:scaling>
          <c:orientation val="maxMin"/>
        </c:scaling>
        <c:delete val="0"/>
        <c:axPos val="l"/>
        <c:numFmt formatCode="General" sourceLinked="1"/>
        <c:majorTickMark val="out"/>
        <c:minorTickMark val="none"/>
        <c:tickLblPos val="high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ca-ES"/>
          </a:p>
        </c:txPr>
        <c:crossAx val="12741056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27410560"/>
        <c:scaling>
          <c:orientation val="minMax"/>
        </c:scaling>
        <c:delete val="0"/>
        <c:axPos val="b"/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ca-ES"/>
          </a:p>
        </c:txPr>
        <c:crossAx val="127404672"/>
        <c:crosses val="max"/>
        <c:crossBetween val="between"/>
      </c:valAx>
      <c:spPr>
        <a:noFill/>
        <a:ln w="3175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16537521957042228"/>
          <c:y val="0.10273996572346264"/>
          <c:w val="0.75452386281172223"/>
          <c:h val="3.6529680365296795E-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7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ca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7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ca-ES"/>
    </a:p>
  </c:txPr>
  <c:printSettings>
    <c:headerFooter alignWithMargins="0"/>
    <c:pageMargins b="1" l="0.75000000000000133" r="0.75000000000000133" t="1" header="0" footer="0"/>
    <c:pageSetup paperSize="9" orientation="landscape"/>
  </c:printSettings>
</c:chartSpace>
</file>

<file path=xl/charts/chart6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Gràfic IA-1.63. Previsions de creixement del PIB per comunitats autònomes (% de variació anual) (2001-2007) </a:t>
            </a:r>
          </a:p>
        </c:rich>
      </c:tx>
      <c:layout>
        <c:manualLayout>
          <c:xMode val="edge"/>
          <c:yMode val="edge"/>
          <c:x val="0.1136953617231956"/>
          <c:y val="3.196347031963470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6615054240992009"/>
          <c:y val="0.17123325849310303"/>
          <c:w val="0.66408436310048191"/>
          <c:h val="0.74429389691668801"/>
        </c:manualLayout>
      </c:layout>
      <c:barChart>
        <c:barDir val="bar"/>
        <c:grouping val="stacked"/>
        <c:varyColors val="0"/>
        <c:ser>
          <c:idx val="0"/>
          <c:order val="0"/>
          <c:tx>
            <c:strRef>
              <c:f>'GA63-GA67'!$B$2</c:f>
              <c:strCache>
                <c:ptCount val="1"/>
                <c:pt idx="0">
                  <c:v>Productivitat al treball</c:v>
                </c:pt>
              </c:strCache>
            </c:strRef>
          </c:tx>
          <c:spPr>
            <a:solidFill>
              <a:schemeClr val="accent6">
                <a:lumMod val="40000"/>
                <a:lumOff val="6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layout>
                <c:manualLayout>
                  <c:x val="-4.0682550340122234E-2"/>
                  <c:y val="-1.5728855810831907E-3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3620-4DBD-9B16-C153CEC4FD37}"/>
                </c:ext>
              </c:extLst>
            </c:dLbl>
            <c:dLbl>
              <c:idx val="2"/>
              <c:layout>
                <c:manualLayout>
                  <c:x val="-2.6020739655605002E-2"/>
                  <c:y val="2.080561847577286E-3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3620-4DBD-9B16-C153CEC4FD37}"/>
                </c:ext>
              </c:extLst>
            </c:dLbl>
            <c:dLbl>
              <c:idx val="5"/>
              <c:layout>
                <c:manualLayout>
                  <c:x val="-3.4470148595766699E-2"/>
                  <c:y val="-5.5801244022579384E-4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3620-4DBD-9B16-C153CEC4FD37}"/>
                </c:ext>
              </c:extLst>
            </c:dLbl>
            <c:dLbl>
              <c:idx val="6"/>
              <c:layout>
                <c:manualLayout>
                  <c:x val="-4.4437933630389302E-2"/>
                  <c:y val="3.0954349884346711E-3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3620-4DBD-9B16-C153CEC4FD37}"/>
                </c:ext>
              </c:extLst>
            </c:dLbl>
            <c:dLbl>
              <c:idx val="8"/>
              <c:layout>
                <c:manualLayout>
                  <c:x val="-2.9246305452128633E-2"/>
                  <c:y val="1.3195268399669251E-3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3620-4DBD-9B16-C153CEC4FD37}"/>
                </c:ext>
              </c:extLst>
            </c:dLbl>
            <c:dLbl>
              <c:idx val="9"/>
              <c:layout>
                <c:manualLayout>
                  <c:x val="-3.4836110602453861E-2"/>
                  <c:y val="-3.8559906039142382E-3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3620-4DBD-9B16-C153CEC4FD37}"/>
                </c:ext>
              </c:extLst>
            </c:dLbl>
            <c:dLbl>
              <c:idx val="11"/>
              <c:layout>
                <c:manualLayout>
                  <c:x val="-3.1152346266794202E-2"/>
                  <c:y val="4.3636668704083222E-3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3620-4DBD-9B16-C153CEC4FD37}"/>
                </c:ext>
              </c:extLst>
            </c:dLbl>
            <c:dLbl>
              <c:idx val="12"/>
              <c:layout>
                <c:manualLayout>
                  <c:x val="-2.3033903707773053E-2"/>
                  <c:y val="2.3343999808243198E-3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3620-4DBD-9B16-C153CEC4FD37}"/>
                </c:ext>
              </c:extLst>
            </c:dLbl>
            <c:dLbl>
              <c:idx val="15"/>
              <c:layout>
                <c:manualLayout>
                  <c:x val="-3.2013401425597006E-2"/>
                  <c:y val="3.0956746845000552E-3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3620-4DBD-9B16-C153CEC4FD37}"/>
                </c:ext>
              </c:extLst>
            </c:dLbl>
            <c:dLbl>
              <c:idx val="17"/>
              <c:layout>
                <c:manualLayout>
                  <c:x val="-2.5159684496802188E-2"/>
                  <c:y val="1.3195268399669251E-3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3620-4DBD-9B16-C153CEC4FD37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7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ca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'GA63-GA67'!$A$3:$A$20</c:f>
              <c:strCache>
                <c:ptCount val="18"/>
                <c:pt idx="0">
                  <c:v>Andalusia</c:v>
                </c:pt>
                <c:pt idx="1">
                  <c:v>Aragó</c:v>
                </c:pt>
                <c:pt idx="2">
                  <c:v>Astúries</c:v>
                </c:pt>
                <c:pt idx="3">
                  <c:v>Illes Balears</c:v>
                </c:pt>
                <c:pt idx="4">
                  <c:v>Illes Canàries</c:v>
                </c:pt>
                <c:pt idx="5">
                  <c:v>Cantàbria</c:v>
                </c:pt>
                <c:pt idx="6">
                  <c:v>Castella i Lleó</c:v>
                </c:pt>
                <c:pt idx="7">
                  <c:v>Castella-la Manxa</c:v>
                </c:pt>
                <c:pt idx="8">
                  <c:v>Catalunya</c:v>
                </c:pt>
                <c:pt idx="9">
                  <c:v>Com. Valenciana</c:v>
                </c:pt>
                <c:pt idx="10">
                  <c:v>Extremadura</c:v>
                </c:pt>
                <c:pt idx="11">
                  <c:v>Galícia</c:v>
                </c:pt>
                <c:pt idx="12">
                  <c:v>Madrid</c:v>
                </c:pt>
                <c:pt idx="13">
                  <c:v>Múrcia</c:v>
                </c:pt>
                <c:pt idx="14">
                  <c:v>Navarra</c:v>
                </c:pt>
                <c:pt idx="15">
                  <c:v>País Basc</c:v>
                </c:pt>
                <c:pt idx="16">
                  <c:v>La Rioja</c:v>
                </c:pt>
                <c:pt idx="17">
                  <c:v>Espanya</c:v>
                </c:pt>
              </c:strCache>
            </c:strRef>
          </c:cat>
          <c:val>
            <c:numRef>
              <c:f>'GA63-GA67'!$B$3:$B$20</c:f>
              <c:numCache>
                <c:formatCode>0.0</c:formatCode>
                <c:ptCount val="18"/>
                <c:pt idx="0">
                  <c:v>-0.5</c:v>
                </c:pt>
                <c:pt idx="1">
                  <c:v>0.7</c:v>
                </c:pt>
                <c:pt idx="2">
                  <c:v>0.3</c:v>
                </c:pt>
                <c:pt idx="3">
                  <c:v>-1.5</c:v>
                </c:pt>
                <c:pt idx="4">
                  <c:v>-1.3</c:v>
                </c:pt>
                <c:pt idx="5">
                  <c:v>-0.2</c:v>
                </c:pt>
                <c:pt idx="6">
                  <c:v>0.5</c:v>
                </c:pt>
                <c:pt idx="7">
                  <c:v>1</c:v>
                </c:pt>
                <c:pt idx="8">
                  <c:v>0.4</c:v>
                </c:pt>
                <c:pt idx="9">
                  <c:v>-0.2</c:v>
                </c:pt>
                <c:pt idx="10">
                  <c:v>1</c:v>
                </c:pt>
                <c:pt idx="11">
                  <c:v>0.3</c:v>
                </c:pt>
                <c:pt idx="12">
                  <c:v>0</c:v>
                </c:pt>
                <c:pt idx="13">
                  <c:v>-1.6</c:v>
                </c:pt>
                <c:pt idx="14">
                  <c:v>1.2</c:v>
                </c:pt>
                <c:pt idx="15">
                  <c:v>0.4</c:v>
                </c:pt>
                <c:pt idx="16">
                  <c:v>1.2</c:v>
                </c:pt>
                <c:pt idx="1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3620-4DBD-9B16-C153CEC4FD37}"/>
            </c:ext>
          </c:extLst>
        </c:ser>
        <c:ser>
          <c:idx val="1"/>
          <c:order val="1"/>
          <c:tx>
            <c:strRef>
              <c:f>'GA63-GA67'!$C$2</c:f>
              <c:strCache>
                <c:ptCount val="1"/>
                <c:pt idx="0">
                  <c:v>Taxa d'ocupació</c:v>
                </c:pt>
              </c:strCache>
            </c:strRef>
          </c:tx>
          <c:spPr>
            <a:solidFill>
              <a:srgbClr val="C0C0C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7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ca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'GA63-GA67'!$A$3:$A$20</c:f>
              <c:strCache>
                <c:ptCount val="18"/>
                <c:pt idx="0">
                  <c:v>Andalusia</c:v>
                </c:pt>
                <c:pt idx="1">
                  <c:v>Aragó</c:v>
                </c:pt>
                <c:pt idx="2">
                  <c:v>Astúries</c:v>
                </c:pt>
                <c:pt idx="3">
                  <c:v>Illes Balears</c:v>
                </c:pt>
                <c:pt idx="4">
                  <c:v>Illes Canàries</c:v>
                </c:pt>
                <c:pt idx="5">
                  <c:v>Cantàbria</c:v>
                </c:pt>
                <c:pt idx="6">
                  <c:v>Castella i Lleó</c:v>
                </c:pt>
                <c:pt idx="7">
                  <c:v>Castella-la Manxa</c:v>
                </c:pt>
                <c:pt idx="8">
                  <c:v>Catalunya</c:v>
                </c:pt>
                <c:pt idx="9">
                  <c:v>Com. Valenciana</c:v>
                </c:pt>
                <c:pt idx="10">
                  <c:v>Extremadura</c:v>
                </c:pt>
                <c:pt idx="11">
                  <c:v>Galícia</c:v>
                </c:pt>
                <c:pt idx="12">
                  <c:v>Madrid</c:v>
                </c:pt>
                <c:pt idx="13">
                  <c:v>Múrcia</c:v>
                </c:pt>
                <c:pt idx="14">
                  <c:v>Navarra</c:v>
                </c:pt>
                <c:pt idx="15">
                  <c:v>País Basc</c:v>
                </c:pt>
                <c:pt idx="16">
                  <c:v>La Rioja</c:v>
                </c:pt>
                <c:pt idx="17">
                  <c:v>Espanya</c:v>
                </c:pt>
              </c:strCache>
            </c:strRef>
          </c:cat>
          <c:val>
            <c:numRef>
              <c:f>'GA63-GA67'!$C$3:$C$20</c:f>
              <c:numCache>
                <c:formatCode>0.0</c:formatCode>
                <c:ptCount val="18"/>
                <c:pt idx="0">
                  <c:v>2.7</c:v>
                </c:pt>
                <c:pt idx="1">
                  <c:v>1.4000000000000001</c:v>
                </c:pt>
                <c:pt idx="2">
                  <c:v>2.7</c:v>
                </c:pt>
                <c:pt idx="3">
                  <c:v>0.8</c:v>
                </c:pt>
                <c:pt idx="4">
                  <c:v>1.7000000000000002</c:v>
                </c:pt>
                <c:pt idx="5">
                  <c:v>2</c:v>
                </c:pt>
                <c:pt idx="6">
                  <c:v>1.7999999999999998</c:v>
                </c:pt>
                <c:pt idx="7">
                  <c:v>1.6</c:v>
                </c:pt>
                <c:pt idx="8">
                  <c:v>1.1000000000000001</c:v>
                </c:pt>
                <c:pt idx="9">
                  <c:v>1.2</c:v>
                </c:pt>
                <c:pt idx="10">
                  <c:v>2</c:v>
                </c:pt>
                <c:pt idx="11">
                  <c:v>3</c:v>
                </c:pt>
                <c:pt idx="12">
                  <c:v>1.8</c:v>
                </c:pt>
                <c:pt idx="13">
                  <c:v>2.9000000000000004</c:v>
                </c:pt>
                <c:pt idx="14">
                  <c:v>0.60000000000000009</c:v>
                </c:pt>
                <c:pt idx="15">
                  <c:v>2</c:v>
                </c:pt>
                <c:pt idx="16">
                  <c:v>0.5</c:v>
                </c:pt>
                <c:pt idx="17">
                  <c:v>1.8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3620-4DBD-9B16-C153CEC4FD37}"/>
            </c:ext>
          </c:extLst>
        </c:ser>
        <c:ser>
          <c:idx val="2"/>
          <c:order val="2"/>
          <c:tx>
            <c:strRef>
              <c:f>'GA63-GA67'!$D$2</c:f>
              <c:strCache>
                <c:ptCount val="1"/>
                <c:pt idx="0">
                  <c:v>PIB Per càpita</c:v>
                </c:pt>
              </c:strCache>
            </c:strRef>
          </c:tx>
          <c:spPr>
            <a:solidFill>
              <a:schemeClr val="accent1">
                <a:lumMod val="40000"/>
                <a:lumOff val="6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4"/>
              <c:layout>
                <c:manualLayout>
                  <c:x val="4.1343669250646128E-2"/>
                  <c:y val="0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3620-4DBD-9B16-C153CEC4FD37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7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ca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'GA63-GA67'!$A$3:$A$20</c:f>
              <c:strCache>
                <c:ptCount val="18"/>
                <c:pt idx="0">
                  <c:v>Andalusia</c:v>
                </c:pt>
                <c:pt idx="1">
                  <c:v>Aragó</c:v>
                </c:pt>
                <c:pt idx="2">
                  <c:v>Astúries</c:v>
                </c:pt>
                <c:pt idx="3">
                  <c:v>Illes Balears</c:v>
                </c:pt>
                <c:pt idx="4">
                  <c:v>Illes Canàries</c:v>
                </c:pt>
                <c:pt idx="5">
                  <c:v>Cantàbria</c:v>
                </c:pt>
                <c:pt idx="6">
                  <c:v>Castella i Lleó</c:v>
                </c:pt>
                <c:pt idx="7">
                  <c:v>Castella-la Manxa</c:v>
                </c:pt>
                <c:pt idx="8">
                  <c:v>Catalunya</c:v>
                </c:pt>
                <c:pt idx="9">
                  <c:v>Com. Valenciana</c:v>
                </c:pt>
                <c:pt idx="10">
                  <c:v>Extremadura</c:v>
                </c:pt>
                <c:pt idx="11">
                  <c:v>Galícia</c:v>
                </c:pt>
                <c:pt idx="12">
                  <c:v>Madrid</c:v>
                </c:pt>
                <c:pt idx="13">
                  <c:v>Múrcia</c:v>
                </c:pt>
                <c:pt idx="14">
                  <c:v>Navarra</c:v>
                </c:pt>
                <c:pt idx="15">
                  <c:v>País Basc</c:v>
                </c:pt>
                <c:pt idx="16">
                  <c:v>La Rioja</c:v>
                </c:pt>
                <c:pt idx="17">
                  <c:v>Espanya</c:v>
                </c:pt>
              </c:strCache>
            </c:strRef>
          </c:cat>
          <c:val>
            <c:numRef>
              <c:f>'GA63-GA67'!$D$3:$D$20</c:f>
              <c:numCache>
                <c:formatCode>0.0</c:formatCode>
                <c:ptCount val="18"/>
                <c:pt idx="0">
                  <c:v>2.2000000000000002</c:v>
                </c:pt>
                <c:pt idx="1">
                  <c:v>2.1</c:v>
                </c:pt>
                <c:pt idx="2">
                  <c:v>3</c:v>
                </c:pt>
                <c:pt idx="3">
                  <c:v>-0.7</c:v>
                </c:pt>
                <c:pt idx="4">
                  <c:v>0.4</c:v>
                </c:pt>
                <c:pt idx="5">
                  <c:v>1.8</c:v>
                </c:pt>
                <c:pt idx="6">
                  <c:v>2.2999999999999998</c:v>
                </c:pt>
                <c:pt idx="7">
                  <c:v>2.6</c:v>
                </c:pt>
                <c:pt idx="8">
                  <c:v>1.5</c:v>
                </c:pt>
                <c:pt idx="9">
                  <c:v>1</c:v>
                </c:pt>
                <c:pt idx="10">
                  <c:v>3</c:v>
                </c:pt>
                <c:pt idx="11">
                  <c:v>3.3</c:v>
                </c:pt>
                <c:pt idx="12">
                  <c:v>1.8</c:v>
                </c:pt>
                <c:pt idx="13">
                  <c:v>1.3</c:v>
                </c:pt>
                <c:pt idx="14">
                  <c:v>1.8</c:v>
                </c:pt>
                <c:pt idx="15">
                  <c:v>2.4</c:v>
                </c:pt>
                <c:pt idx="16">
                  <c:v>1.7</c:v>
                </c:pt>
                <c:pt idx="17">
                  <c:v>1.8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3620-4DBD-9B16-C153CEC4FD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0"/>
        <c:overlap val="100"/>
        <c:axId val="127545728"/>
        <c:axId val="127547264"/>
      </c:barChart>
      <c:catAx>
        <c:axId val="127545728"/>
        <c:scaling>
          <c:orientation val="maxMin"/>
        </c:scaling>
        <c:delete val="0"/>
        <c:axPos val="l"/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ca-ES"/>
          </a:p>
        </c:txPr>
        <c:crossAx val="12754726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27547264"/>
        <c:scaling>
          <c:orientation val="minMax"/>
        </c:scaling>
        <c:delete val="0"/>
        <c:axPos val="b"/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ca-ES"/>
          </a:p>
        </c:txPr>
        <c:crossAx val="127545728"/>
        <c:crosses val="max"/>
        <c:crossBetween val="between"/>
      </c:valAx>
      <c:spPr>
        <a:noFill/>
        <a:ln w="3175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16537521957042228"/>
          <c:y val="0.10045686070063159"/>
          <c:w val="0.75452386281172223"/>
          <c:h val="3.6529680365296795E-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7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ca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7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ca-ES"/>
    </a:p>
  </c:txPr>
  <c:printSettings>
    <c:headerFooter alignWithMargins="0"/>
    <c:pageMargins b="1" l="0.75000000000000133" r="0.75000000000000133" t="1" header="0" footer="0"/>
    <c:pageSetup/>
  </c:printSettings>
</c:chartSpace>
</file>

<file path=xl/charts/chart6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Gràfic IA-1.64. Previsions de creixement del PIB per comunitats autònomes (% de variació anual) (2008-2013)</a:t>
            </a:r>
          </a:p>
        </c:rich>
      </c:tx>
      <c:layout>
        <c:manualLayout>
          <c:xMode val="edge"/>
          <c:yMode val="edge"/>
          <c:x val="0.1136953617231956"/>
          <c:y val="3.189066059225515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6615054240992009"/>
          <c:y val="0.17084301462287191"/>
          <c:w val="0.66408436310048191"/>
          <c:h val="0.74487554375572163"/>
        </c:manualLayout>
      </c:layout>
      <c:barChart>
        <c:barDir val="bar"/>
        <c:grouping val="stacked"/>
        <c:varyColors val="0"/>
        <c:ser>
          <c:idx val="0"/>
          <c:order val="0"/>
          <c:tx>
            <c:strRef>
              <c:f>'GA63-GA67'!$G$2</c:f>
              <c:strCache>
                <c:ptCount val="1"/>
                <c:pt idx="0">
                  <c:v>Productivitat al treball</c:v>
                </c:pt>
              </c:strCache>
            </c:strRef>
          </c:tx>
          <c:spPr>
            <a:solidFill>
              <a:schemeClr val="accent6">
                <a:lumMod val="40000"/>
                <a:lumOff val="6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7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ca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'GA63-GA67'!$A$3:$A$20</c:f>
              <c:strCache>
                <c:ptCount val="18"/>
                <c:pt idx="0">
                  <c:v>Andalusia</c:v>
                </c:pt>
                <c:pt idx="1">
                  <c:v>Aragó</c:v>
                </c:pt>
                <c:pt idx="2">
                  <c:v>Astúries</c:v>
                </c:pt>
                <c:pt idx="3">
                  <c:v>Illes Balears</c:v>
                </c:pt>
                <c:pt idx="4">
                  <c:v>Illes Canàries</c:v>
                </c:pt>
                <c:pt idx="5">
                  <c:v>Cantàbria</c:v>
                </c:pt>
                <c:pt idx="6">
                  <c:v>Castella i Lleó</c:v>
                </c:pt>
                <c:pt idx="7">
                  <c:v>Castella-la Manxa</c:v>
                </c:pt>
                <c:pt idx="8">
                  <c:v>Catalunya</c:v>
                </c:pt>
                <c:pt idx="9">
                  <c:v>Com. Valenciana</c:v>
                </c:pt>
                <c:pt idx="10">
                  <c:v>Extremadura</c:v>
                </c:pt>
                <c:pt idx="11">
                  <c:v>Galícia</c:v>
                </c:pt>
                <c:pt idx="12">
                  <c:v>Madrid</c:v>
                </c:pt>
                <c:pt idx="13">
                  <c:v>Múrcia</c:v>
                </c:pt>
                <c:pt idx="14">
                  <c:v>Navarra</c:v>
                </c:pt>
                <c:pt idx="15">
                  <c:v>País Basc</c:v>
                </c:pt>
                <c:pt idx="16">
                  <c:v>La Rioja</c:v>
                </c:pt>
                <c:pt idx="17">
                  <c:v>Espanya</c:v>
                </c:pt>
              </c:strCache>
            </c:strRef>
          </c:cat>
          <c:val>
            <c:numRef>
              <c:f>'GA63-GA67'!$G$3:$G$20</c:f>
              <c:numCache>
                <c:formatCode>0.0</c:formatCode>
                <c:ptCount val="18"/>
                <c:pt idx="0">
                  <c:v>1.4</c:v>
                </c:pt>
                <c:pt idx="1">
                  <c:v>1.4</c:v>
                </c:pt>
                <c:pt idx="2">
                  <c:v>1.1000000000000001</c:v>
                </c:pt>
                <c:pt idx="3">
                  <c:v>1.8</c:v>
                </c:pt>
                <c:pt idx="4">
                  <c:v>1.7</c:v>
                </c:pt>
                <c:pt idx="5">
                  <c:v>1.2</c:v>
                </c:pt>
                <c:pt idx="6">
                  <c:v>1.5</c:v>
                </c:pt>
                <c:pt idx="7">
                  <c:v>2.2999999999999998</c:v>
                </c:pt>
                <c:pt idx="8">
                  <c:v>1.6</c:v>
                </c:pt>
                <c:pt idx="9">
                  <c:v>1.8</c:v>
                </c:pt>
                <c:pt idx="10">
                  <c:v>1.8</c:v>
                </c:pt>
                <c:pt idx="11">
                  <c:v>1.9</c:v>
                </c:pt>
                <c:pt idx="12">
                  <c:v>1.3</c:v>
                </c:pt>
                <c:pt idx="13">
                  <c:v>1.3</c:v>
                </c:pt>
                <c:pt idx="14">
                  <c:v>1.9</c:v>
                </c:pt>
                <c:pt idx="15">
                  <c:v>1.3</c:v>
                </c:pt>
                <c:pt idx="16">
                  <c:v>1</c:v>
                </c:pt>
                <c:pt idx="17">
                  <c:v>1.6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3EF-4388-A4DD-FC41E8713C2D}"/>
            </c:ext>
          </c:extLst>
        </c:ser>
        <c:ser>
          <c:idx val="1"/>
          <c:order val="1"/>
          <c:tx>
            <c:strRef>
              <c:f>'GA63-GA67'!$H$2</c:f>
              <c:strCache>
                <c:ptCount val="1"/>
                <c:pt idx="0">
                  <c:v>Taxa d'ocupació</c:v>
                </c:pt>
              </c:strCache>
            </c:strRef>
          </c:tx>
          <c:spPr>
            <a:solidFill>
              <a:srgbClr val="C0C0C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7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ca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'GA63-GA67'!$A$3:$A$20</c:f>
              <c:strCache>
                <c:ptCount val="18"/>
                <c:pt idx="0">
                  <c:v>Andalusia</c:v>
                </c:pt>
                <c:pt idx="1">
                  <c:v>Aragó</c:v>
                </c:pt>
                <c:pt idx="2">
                  <c:v>Astúries</c:v>
                </c:pt>
                <c:pt idx="3">
                  <c:v>Illes Balears</c:v>
                </c:pt>
                <c:pt idx="4">
                  <c:v>Illes Canàries</c:v>
                </c:pt>
                <c:pt idx="5">
                  <c:v>Cantàbria</c:v>
                </c:pt>
                <c:pt idx="6">
                  <c:v>Castella i Lleó</c:v>
                </c:pt>
                <c:pt idx="7">
                  <c:v>Castella-la Manxa</c:v>
                </c:pt>
                <c:pt idx="8">
                  <c:v>Catalunya</c:v>
                </c:pt>
                <c:pt idx="9">
                  <c:v>Com. Valenciana</c:v>
                </c:pt>
                <c:pt idx="10">
                  <c:v>Extremadura</c:v>
                </c:pt>
                <c:pt idx="11">
                  <c:v>Galícia</c:v>
                </c:pt>
                <c:pt idx="12">
                  <c:v>Madrid</c:v>
                </c:pt>
                <c:pt idx="13">
                  <c:v>Múrcia</c:v>
                </c:pt>
                <c:pt idx="14">
                  <c:v>Navarra</c:v>
                </c:pt>
                <c:pt idx="15">
                  <c:v>País Basc</c:v>
                </c:pt>
                <c:pt idx="16">
                  <c:v>La Rioja</c:v>
                </c:pt>
                <c:pt idx="17">
                  <c:v>Espanya</c:v>
                </c:pt>
              </c:strCache>
            </c:strRef>
          </c:cat>
          <c:val>
            <c:numRef>
              <c:f>'GA63-GA67'!$H$3:$H$20</c:f>
              <c:numCache>
                <c:formatCode>0.0</c:formatCode>
                <c:ptCount val="18"/>
                <c:pt idx="0">
                  <c:v>-3.9</c:v>
                </c:pt>
                <c:pt idx="1">
                  <c:v>-3.0999999999999996</c:v>
                </c:pt>
                <c:pt idx="2">
                  <c:v>-3</c:v>
                </c:pt>
                <c:pt idx="3">
                  <c:v>-4.0999999999999996</c:v>
                </c:pt>
                <c:pt idx="4">
                  <c:v>-4.3</c:v>
                </c:pt>
                <c:pt idx="5">
                  <c:v>-3.5</c:v>
                </c:pt>
                <c:pt idx="6">
                  <c:v>-2.9</c:v>
                </c:pt>
                <c:pt idx="7">
                  <c:v>-4.1999999999999993</c:v>
                </c:pt>
                <c:pt idx="8">
                  <c:v>-3.5</c:v>
                </c:pt>
                <c:pt idx="9">
                  <c:v>-4.2</c:v>
                </c:pt>
                <c:pt idx="10">
                  <c:v>-2.8</c:v>
                </c:pt>
                <c:pt idx="11">
                  <c:v>-3.0999999999999996</c:v>
                </c:pt>
                <c:pt idx="12">
                  <c:v>-2.5</c:v>
                </c:pt>
                <c:pt idx="13">
                  <c:v>-3.3</c:v>
                </c:pt>
                <c:pt idx="14">
                  <c:v>-3.5</c:v>
                </c:pt>
                <c:pt idx="15">
                  <c:v>-2.5</c:v>
                </c:pt>
                <c:pt idx="16">
                  <c:v>-2.8</c:v>
                </c:pt>
                <c:pt idx="17">
                  <c:v>-3.4000000000000004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3EF-4388-A4DD-FC41E8713C2D}"/>
            </c:ext>
          </c:extLst>
        </c:ser>
        <c:ser>
          <c:idx val="2"/>
          <c:order val="2"/>
          <c:tx>
            <c:strRef>
              <c:f>'GA63-GA67'!$I$2</c:f>
              <c:strCache>
                <c:ptCount val="1"/>
                <c:pt idx="0">
                  <c:v>PIB Per càpita</c:v>
                </c:pt>
              </c:strCache>
            </c:strRef>
          </c:tx>
          <c:spPr>
            <a:solidFill>
              <a:schemeClr val="accent1">
                <a:lumMod val="40000"/>
                <a:lumOff val="6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7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ca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'GA63-GA67'!$A$3:$A$20</c:f>
              <c:strCache>
                <c:ptCount val="18"/>
                <c:pt idx="0">
                  <c:v>Andalusia</c:v>
                </c:pt>
                <c:pt idx="1">
                  <c:v>Aragó</c:v>
                </c:pt>
                <c:pt idx="2">
                  <c:v>Astúries</c:v>
                </c:pt>
                <c:pt idx="3">
                  <c:v>Illes Balears</c:v>
                </c:pt>
                <c:pt idx="4">
                  <c:v>Illes Canàries</c:v>
                </c:pt>
                <c:pt idx="5">
                  <c:v>Cantàbria</c:v>
                </c:pt>
                <c:pt idx="6">
                  <c:v>Castella i Lleó</c:v>
                </c:pt>
                <c:pt idx="7">
                  <c:v>Castella-la Manxa</c:v>
                </c:pt>
                <c:pt idx="8">
                  <c:v>Catalunya</c:v>
                </c:pt>
                <c:pt idx="9">
                  <c:v>Com. Valenciana</c:v>
                </c:pt>
                <c:pt idx="10">
                  <c:v>Extremadura</c:v>
                </c:pt>
                <c:pt idx="11">
                  <c:v>Galícia</c:v>
                </c:pt>
                <c:pt idx="12">
                  <c:v>Madrid</c:v>
                </c:pt>
                <c:pt idx="13">
                  <c:v>Múrcia</c:v>
                </c:pt>
                <c:pt idx="14">
                  <c:v>Navarra</c:v>
                </c:pt>
                <c:pt idx="15">
                  <c:v>País Basc</c:v>
                </c:pt>
                <c:pt idx="16">
                  <c:v>La Rioja</c:v>
                </c:pt>
                <c:pt idx="17">
                  <c:v>Espanya</c:v>
                </c:pt>
              </c:strCache>
            </c:strRef>
          </c:cat>
          <c:val>
            <c:numRef>
              <c:f>'GA63-GA67'!$I$3:$I$20</c:f>
              <c:numCache>
                <c:formatCode>0.0</c:formatCode>
                <c:ptCount val="18"/>
                <c:pt idx="0">
                  <c:v>-2.5</c:v>
                </c:pt>
                <c:pt idx="1">
                  <c:v>-1.7</c:v>
                </c:pt>
                <c:pt idx="2">
                  <c:v>-1.9</c:v>
                </c:pt>
                <c:pt idx="3">
                  <c:v>-2.2999999999999998</c:v>
                </c:pt>
                <c:pt idx="4">
                  <c:v>-2.6</c:v>
                </c:pt>
                <c:pt idx="5">
                  <c:v>-2.2999999999999998</c:v>
                </c:pt>
                <c:pt idx="6">
                  <c:v>-1.4</c:v>
                </c:pt>
                <c:pt idx="7">
                  <c:v>-1.9</c:v>
                </c:pt>
                <c:pt idx="8">
                  <c:v>-1.9</c:v>
                </c:pt>
                <c:pt idx="9">
                  <c:v>-2.4</c:v>
                </c:pt>
                <c:pt idx="10">
                  <c:v>-1</c:v>
                </c:pt>
                <c:pt idx="11">
                  <c:v>-1.2</c:v>
                </c:pt>
                <c:pt idx="12">
                  <c:v>-1.2</c:v>
                </c:pt>
                <c:pt idx="13">
                  <c:v>-2</c:v>
                </c:pt>
                <c:pt idx="14">
                  <c:v>-1.6</c:v>
                </c:pt>
                <c:pt idx="15">
                  <c:v>-1.2</c:v>
                </c:pt>
                <c:pt idx="16">
                  <c:v>-1.8</c:v>
                </c:pt>
                <c:pt idx="17">
                  <c:v>-1.8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3EF-4388-A4DD-FC41E8713C2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0"/>
        <c:overlap val="100"/>
        <c:axId val="127690240"/>
        <c:axId val="127691776"/>
      </c:barChart>
      <c:catAx>
        <c:axId val="127690240"/>
        <c:scaling>
          <c:orientation val="maxMin"/>
        </c:scaling>
        <c:delete val="0"/>
        <c:axPos val="l"/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ca-ES"/>
          </a:p>
        </c:txPr>
        <c:crossAx val="12769177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27691776"/>
        <c:scaling>
          <c:orientation val="minMax"/>
        </c:scaling>
        <c:delete val="0"/>
        <c:axPos val="b"/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ca-ES"/>
          </a:p>
        </c:txPr>
        <c:crossAx val="127690240"/>
        <c:crosses val="max"/>
        <c:crossBetween val="between"/>
      </c:valAx>
      <c:spPr>
        <a:noFill/>
        <a:ln w="3175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16795919889858729"/>
          <c:y val="0.10478359908883829"/>
          <c:w val="0.75452386281172212"/>
          <c:h val="3.6446469248291563E-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7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ca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7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ca-ES"/>
    </a:p>
  </c:txPr>
  <c:printSettings>
    <c:headerFooter alignWithMargins="0"/>
    <c:pageMargins b="1" l="0.75000000000000133" r="0.75000000000000133" t="1" header="0" footer="0"/>
    <c:pageSetup/>
  </c:printSettings>
</c:chartSpace>
</file>

<file path=xl/charts/chart6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Gràfic IA-1.65. Previsions de creixement del PIB per comunitats autònomes (% de variació anual) (2014-2019) </a:t>
            </a:r>
          </a:p>
        </c:rich>
      </c:tx>
      <c:layout>
        <c:manualLayout>
          <c:xMode val="edge"/>
          <c:yMode val="edge"/>
          <c:x val="0.1134022900093785"/>
          <c:y val="3.181816558644465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6546425160107384"/>
          <c:y val="0.17045454545454539"/>
          <c:w val="0.66494929041822637"/>
          <c:h val="0.7454545454545457"/>
        </c:manualLayout>
      </c:layout>
      <c:barChart>
        <c:barDir val="bar"/>
        <c:grouping val="stacked"/>
        <c:varyColors val="0"/>
        <c:ser>
          <c:idx val="0"/>
          <c:order val="0"/>
          <c:tx>
            <c:strRef>
              <c:f>'GA63-GA67'!$L$2</c:f>
              <c:strCache>
                <c:ptCount val="1"/>
                <c:pt idx="0">
                  <c:v>Productivitat al treball</c:v>
                </c:pt>
              </c:strCache>
            </c:strRef>
          </c:tx>
          <c:spPr>
            <a:solidFill>
              <a:schemeClr val="accent6">
                <a:lumMod val="40000"/>
                <a:lumOff val="6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1"/>
              <c:layout>
                <c:manualLayout>
                  <c:x val="-4.7589360608274373E-2"/>
                  <c:y val="0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1F47-4AA6-9E1C-6C1314821F6C}"/>
                </c:ext>
              </c:extLst>
            </c:dLbl>
            <c:dLbl>
              <c:idx val="3"/>
              <c:layout>
                <c:manualLayout>
                  <c:x val="-1.6274315324980312E-4"/>
                  <c:y val="0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F47-4AA6-9E1C-6C1314821F6C}"/>
                </c:ext>
              </c:extLst>
            </c:dLbl>
            <c:dLbl>
              <c:idx val="4"/>
              <c:layout>
                <c:manualLayout>
                  <c:x val="-5.2524555564574867E-2"/>
                  <c:y val="0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1F47-4AA6-9E1C-6C1314821F6C}"/>
                </c:ext>
              </c:extLst>
            </c:dLbl>
            <c:dLbl>
              <c:idx val="5"/>
              <c:layout>
                <c:manualLayout>
                  <c:x val="-3.6931630332840792E-3"/>
                  <c:y val="0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F47-4AA6-9E1C-6C1314821F6C}"/>
                </c:ext>
              </c:extLst>
            </c:dLbl>
            <c:dLbl>
              <c:idx val="6"/>
              <c:layout>
                <c:manualLayout>
                  <c:x val="-5.2681765294802056E-2"/>
                  <c:y val="3.0303030303030858E-3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1F47-4AA6-9E1C-6C1314821F6C}"/>
                </c:ext>
              </c:extLst>
            </c:dLbl>
            <c:dLbl>
              <c:idx val="7"/>
              <c:layout>
                <c:manualLayout>
                  <c:x val="-5.1446275401141883E-2"/>
                  <c:y val="-5.5554913780451375E-17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1F47-4AA6-9E1C-6C1314821F6C}"/>
                </c:ext>
              </c:extLst>
            </c:dLbl>
            <c:dLbl>
              <c:idx val="12"/>
              <c:layout>
                <c:manualLayout>
                  <c:x val="-5.3560083340097972E-2"/>
                  <c:y val="0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1F47-4AA6-9E1C-6C1314821F6C}"/>
                </c:ext>
              </c:extLst>
            </c:dLbl>
            <c:dLbl>
              <c:idx val="13"/>
              <c:layout>
                <c:manualLayout>
                  <c:x val="-3.6931630332840792E-3"/>
                  <c:y val="0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1F47-4AA6-9E1C-6C1314821F6C}"/>
                </c:ext>
              </c:extLst>
            </c:dLbl>
            <c:dLbl>
              <c:idx val="14"/>
              <c:layout>
                <c:manualLayout>
                  <c:x val="-4.9820331736883515E-2"/>
                  <c:y val="0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1F47-4AA6-9E1C-6C1314821F6C}"/>
                </c:ext>
              </c:extLst>
            </c:dLbl>
            <c:dLbl>
              <c:idx val="16"/>
              <c:layout>
                <c:manualLayout>
                  <c:x val="-4.6729983494331322E-2"/>
                  <c:y val="3.0303030303030312E-3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1F47-4AA6-9E1C-6C1314821F6C}"/>
                </c:ext>
              </c:extLst>
            </c:dLbl>
            <c:dLbl>
              <c:idx val="17"/>
              <c:layout>
                <c:manualLayout>
                  <c:x val="-4.7432150878047523E-2"/>
                  <c:y val="0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1F47-4AA6-9E1C-6C1314821F6C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7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ca-E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'GA63-GA67'!$A$3:$A$20</c:f>
              <c:strCache>
                <c:ptCount val="18"/>
                <c:pt idx="0">
                  <c:v>Andalusia</c:v>
                </c:pt>
                <c:pt idx="1">
                  <c:v>Aragó</c:v>
                </c:pt>
                <c:pt idx="2">
                  <c:v>Astúries</c:v>
                </c:pt>
                <c:pt idx="3">
                  <c:v>Illes Balears</c:v>
                </c:pt>
                <c:pt idx="4">
                  <c:v>Illes Canàries</c:v>
                </c:pt>
                <c:pt idx="5">
                  <c:v>Cantàbria</c:v>
                </c:pt>
                <c:pt idx="6">
                  <c:v>Castella i Lleó</c:v>
                </c:pt>
                <c:pt idx="7">
                  <c:v>Castella-la Manxa</c:v>
                </c:pt>
                <c:pt idx="8">
                  <c:v>Catalunya</c:v>
                </c:pt>
                <c:pt idx="9">
                  <c:v>Com. Valenciana</c:v>
                </c:pt>
                <c:pt idx="10">
                  <c:v>Extremadura</c:v>
                </c:pt>
                <c:pt idx="11">
                  <c:v>Galícia</c:v>
                </c:pt>
                <c:pt idx="12">
                  <c:v>Madrid</c:v>
                </c:pt>
                <c:pt idx="13">
                  <c:v>Múrcia</c:v>
                </c:pt>
                <c:pt idx="14">
                  <c:v>Navarra</c:v>
                </c:pt>
                <c:pt idx="15">
                  <c:v>País Basc</c:v>
                </c:pt>
                <c:pt idx="16">
                  <c:v>La Rioja</c:v>
                </c:pt>
                <c:pt idx="17">
                  <c:v>Espanya</c:v>
                </c:pt>
              </c:strCache>
            </c:strRef>
          </c:cat>
          <c:val>
            <c:numRef>
              <c:f>'GA63-GA67'!$L$3:$L$20</c:f>
              <c:numCache>
                <c:formatCode>0.0</c:formatCode>
                <c:ptCount val="18"/>
                <c:pt idx="0">
                  <c:v>0</c:v>
                </c:pt>
                <c:pt idx="1">
                  <c:v>-0.1</c:v>
                </c:pt>
                <c:pt idx="2">
                  <c:v>0.2</c:v>
                </c:pt>
                <c:pt idx="3">
                  <c:v>0.6</c:v>
                </c:pt>
                <c:pt idx="4">
                  <c:v>-0.2</c:v>
                </c:pt>
                <c:pt idx="5">
                  <c:v>0.6</c:v>
                </c:pt>
                <c:pt idx="6">
                  <c:v>0.2</c:v>
                </c:pt>
                <c:pt idx="7">
                  <c:v>0.2</c:v>
                </c:pt>
                <c:pt idx="8">
                  <c:v>0.3</c:v>
                </c:pt>
                <c:pt idx="9">
                  <c:v>0.2</c:v>
                </c:pt>
                <c:pt idx="10">
                  <c:v>0</c:v>
                </c:pt>
                <c:pt idx="11">
                  <c:v>0.9</c:v>
                </c:pt>
                <c:pt idx="12">
                  <c:v>0.5</c:v>
                </c:pt>
                <c:pt idx="13">
                  <c:v>0.5</c:v>
                </c:pt>
                <c:pt idx="14">
                  <c:v>0.4</c:v>
                </c:pt>
                <c:pt idx="15">
                  <c:v>0.7</c:v>
                </c:pt>
                <c:pt idx="16">
                  <c:v>0.1</c:v>
                </c:pt>
                <c:pt idx="17">
                  <c:v>0.3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1F47-4AA6-9E1C-6C1314821F6C}"/>
            </c:ext>
          </c:extLst>
        </c:ser>
        <c:ser>
          <c:idx val="1"/>
          <c:order val="1"/>
          <c:tx>
            <c:strRef>
              <c:f>'GA63-GA67'!$M$2</c:f>
              <c:strCache>
                <c:ptCount val="1"/>
                <c:pt idx="0">
                  <c:v>Taxa d'ocupació</c:v>
                </c:pt>
              </c:strCache>
            </c:strRef>
          </c:tx>
          <c:spPr>
            <a:solidFill>
              <a:srgbClr val="C0C0C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7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ca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'GA63-GA67'!$A$3:$A$20</c:f>
              <c:strCache>
                <c:ptCount val="18"/>
                <c:pt idx="0">
                  <c:v>Andalusia</c:v>
                </c:pt>
                <c:pt idx="1">
                  <c:v>Aragó</c:v>
                </c:pt>
                <c:pt idx="2">
                  <c:v>Astúries</c:v>
                </c:pt>
                <c:pt idx="3">
                  <c:v>Illes Balears</c:v>
                </c:pt>
                <c:pt idx="4">
                  <c:v>Illes Canàries</c:v>
                </c:pt>
                <c:pt idx="5">
                  <c:v>Cantàbria</c:v>
                </c:pt>
                <c:pt idx="6">
                  <c:v>Castella i Lleó</c:v>
                </c:pt>
                <c:pt idx="7">
                  <c:v>Castella-la Manxa</c:v>
                </c:pt>
                <c:pt idx="8">
                  <c:v>Catalunya</c:v>
                </c:pt>
                <c:pt idx="9">
                  <c:v>Com. Valenciana</c:v>
                </c:pt>
                <c:pt idx="10">
                  <c:v>Extremadura</c:v>
                </c:pt>
                <c:pt idx="11">
                  <c:v>Galícia</c:v>
                </c:pt>
                <c:pt idx="12">
                  <c:v>Madrid</c:v>
                </c:pt>
                <c:pt idx="13">
                  <c:v>Múrcia</c:v>
                </c:pt>
                <c:pt idx="14">
                  <c:v>Navarra</c:v>
                </c:pt>
                <c:pt idx="15">
                  <c:v>País Basc</c:v>
                </c:pt>
                <c:pt idx="16">
                  <c:v>La Rioja</c:v>
                </c:pt>
                <c:pt idx="17">
                  <c:v>Espanya</c:v>
                </c:pt>
              </c:strCache>
            </c:strRef>
          </c:cat>
          <c:val>
            <c:numRef>
              <c:f>'GA63-GA67'!$M$3:$M$20</c:f>
              <c:numCache>
                <c:formatCode>0.0</c:formatCode>
                <c:ptCount val="18"/>
                <c:pt idx="0">
                  <c:v>2.4</c:v>
                </c:pt>
                <c:pt idx="1">
                  <c:v>2.2000000000000002</c:v>
                </c:pt>
                <c:pt idx="2">
                  <c:v>2</c:v>
                </c:pt>
                <c:pt idx="3">
                  <c:v>1.5</c:v>
                </c:pt>
                <c:pt idx="4">
                  <c:v>1.8</c:v>
                </c:pt>
                <c:pt idx="5">
                  <c:v>1.7999999999999998</c:v>
                </c:pt>
                <c:pt idx="6">
                  <c:v>2.1999999999999997</c:v>
                </c:pt>
                <c:pt idx="7">
                  <c:v>2.0999999999999996</c:v>
                </c:pt>
                <c:pt idx="8">
                  <c:v>2.1</c:v>
                </c:pt>
                <c:pt idx="9">
                  <c:v>2.4</c:v>
                </c:pt>
                <c:pt idx="10">
                  <c:v>2.6</c:v>
                </c:pt>
                <c:pt idx="11">
                  <c:v>1.8000000000000003</c:v>
                </c:pt>
                <c:pt idx="12">
                  <c:v>1.9</c:v>
                </c:pt>
                <c:pt idx="13">
                  <c:v>2.2000000000000002</c:v>
                </c:pt>
                <c:pt idx="14">
                  <c:v>1.8000000000000003</c:v>
                </c:pt>
                <c:pt idx="15">
                  <c:v>1.5999999999999999</c:v>
                </c:pt>
                <c:pt idx="16">
                  <c:v>1.9</c:v>
                </c:pt>
                <c:pt idx="17">
                  <c:v>2.1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1F47-4AA6-9E1C-6C1314821F6C}"/>
            </c:ext>
          </c:extLst>
        </c:ser>
        <c:ser>
          <c:idx val="2"/>
          <c:order val="2"/>
          <c:tx>
            <c:strRef>
              <c:f>'GA63-GA67'!$N$2</c:f>
              <c:strCache>
                <c:ptCount val="1"/>
                <c:pt idx="0">
                  <c:v>PIB per capita</c:v>
                </c:pt>
              </c:strCache>
            </c:strRef>
          </c:tx>
          <c:spPr>
            <a:solidFill>
              <a:schemeClr val="accent1">
                <a:lumMod val="40000"/>
                <a:lumOff val="6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7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ca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'GA63-GA67'!$A$3:$A$20</c:f>
              <c:strCache>
                <c:ptCount val="18"/>
                <c:pt idx="0">
                  <c:v>Andalusia</c:v>
                </c:pt>
                <c:pt idx="1">
                  <c:v>Aragó</c:v>
                </c:pt>
                <c:pt idx="2">
                  <c:v>Astúries</c:v>
                </c:pt>
                <c:pt idx="3">
                  <c:v>Illes Balears</c:v>
                </c:pt>
                <c:pt idx="4">
                  <c:v>Illes Canàries</c:v>
                </c:pt>
                <c:pt idx="5">
                  <c:v>Cantàbria</c:v>
                </c:pt>
                <c:pt idx="6">
                  <c:v>Castella i Lleó</c:v>
                </c:pt>
                <c:pt idx="7">
                  <c:v>Castella-la Manxa</c:v>
                </c:pt>
                <c:pt idx="8">
                  <c:v>Catalunya</c:v>
                </c:pt>
                <c:pt idx="9">
                  <c:v>Com. Valenciana</c:v>
                </c:pt>
                <c:pt idx="10">
                  <c:v>Extremadura</c:v>
                </c:pt>
                <c:pt idx="11">
                  <c:v>Galícia</c:v>
                </c:pt>
                <c:pt idx="12">
                  <c:v>Madrid</c:v>
                </c:pt>
                <c:pt idx="13">
                  <c:v>Múrcia</c:v>
                </c:pt>
                <c:pt idx="14">
                  <c:v>Navarra</c:v>
                </c:pt>
                <c:pt idx="15">
                  <c:v>País Basc</c:v>
                </c:pt>
                <c:pt idx="16">
                  <c:v>La Rioja</c:v>
                </c:pt>
                <c:pt idx="17">
                  <c:v>Espanya</c:v>
                </c:pt>
              </c:strCache>
            </c:strRef>
          </c:cat>
          <c:val>
            <c:numRef>
              <c:f>'GA63-GA67'!$N$3:$N$20</c:f>
              <c:numCache>
                <c:formatCode>0.0</c:formatCode>
                <c:ptCount val="18"/>
                <c:pt idx="0">
                  <c:v>2.4</c:v>
                </c:pt>
                <c:pt idx="1">
                  <c:v>2.1</c:v>
                </c:pt>
                <c:pt idx="2">
                  <c:v>2.2000000000000002</c:v>
                </c:pt>
                <c:pt idx="3">
                  <c:v>2.1</c:v>
                </c:pt>
                <c:pt idx="4">
                  <c:v>1.6</c:v>
                </c:pt>
                <c:pt idx="5">
                  <c:v>2.4</c:v>
                </c:pt>
                <c:pt idx="6">
                  <c:v>2.4</c:v>
                </c:pt>
                <c:pt idx="7">
                  <c:v>2.2999999999999998</c:v>
                </c:pt>
                <c:pt idx="8">
                  <c:v>2.4</c:v>
                </c:pt>
                <c:pt idx="9">
                  <c:v>2.6</c:v>
                </c:pt>
                <c:pt idx="10">
                  <c:v>2.6</c:v>
                </c:pt>
                <c:pt idx="11">
                  <c:v>2.7</c:v>
                </c:pt>
                <c:pt idx="12">
                  <c:v>2.4</c:v>
                </c:pt>
                <c:pt idx="13">
                  <c:v>2.7</c:v>
                </c:pt>
                <c:pt idx="14">
                  <c:v>2.2000000000000002</c:v>
                </c:pt>
                <c:pt idx="15">
                  <c:v>2.2999999999999998</c:v>
                </c:pt>
                <c:pt idx="16">
                  <c:v>2</c:v>
                </c:pt>
                <c:pt idx="17">
                  <c:v>2.4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1F47-4AA6-9E1C-6C1314821F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0"/>
        <c:overlap val="100"/>
        <c:axId val="127769600"/>
        <c:axId val="127783680"/>
      </c:barChart>
      <c:catAx>
        <c:axId val="127769600"/>
        <c:scaling>
          <c:orientation val="maxMin"/>
        </c:scaling>
        <c:delete val="0"/>
        <c:axPos val="l"/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ca-ES"/>
          </a:p>
        </c:txPr>
        <c:crossAx val="12778368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27783680"/>
        <c:scaling>
          <c:orientation val="minMax"/>
        </c:scaling>
        <c:delete val="0"/>
        <c:axPos val="b"/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ca-ES"/>
          </a:p>
        </c:txPr>
        <c:crossAx val="127769600"/>
        <c:crosses val="max"/>
        <c:crossBetween val="between"/>
      </c:valAx>
      <c:spPr>
        <a:noFill/>
        <a:ln w="3175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16452442159383041"/>
          <c:y val="0.10430862808815566"/>
          <c:w val="0.75064267352185321"/>
          <c:h val="3.6281179138322052E-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7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ca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7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ca-ES"/>
    </a:p>
  </c:txPr>
  <c:printSettings>
    <c:headerFooter alignWithMargins="0"/>
    <c:pageMargins b="1" l="0.75000000000000133" r="0.75000000000000133" t="1" header="0" footer="0"/>
    <c:pageSetup/>
  </c:printSettings>
</c:chartSpace>
</file>

<file path=xl/charts/chart6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Gràfic IA-1.67. Previsions de creixement del PIB per comunitats autònomes (% de variació anual) (2021) </a:t>
            </a:r>
          </a:p>
        </c:rich>
      </c:tx>
      <c:layout>
        <c:manualLayout>
          <c:xMode val="edge"/>
          <c:yMode val="edge"/>
          <c:x val="0.11340233244040368"/>
          <c:y val="3.196336221070324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6546425160107384"/>
          <c:y val="0.17123325849310303"/>
          <c:w val="0.66494929041822637"/>
          <c:h val="0.74429389691668801"/>
        </c:manualLayout>
      </c:layout>
      <c:barChart>
        <c:barDir val="bar"/>
        <c:grouping val="stacked"/>
        <c:varyColors val="0"/>
        <c:ser>
          <c:idx val="0"/>
          <c:order val="0"/>
          <c:tx>
            <c:strRef>
              <c:f>'GA63-GA67'!$W$2</c:f>
              <c:strCache>
                <c:ptCount val="1"/>
                <c:pt idx="0">
                  <c:v>Productivitat al treball</c:v>
                </c:pt>
              </c:strCache>
            </c:strRef>
          </c:tx>
          <c:spPr>
            <a:solidFill>
              <a:schemeClr val="accent6">
                <a:lumMod val="40000"/>
                <a:lumOff val="6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'GA63-GA67'!$Q$3:$Q$20</c:f>
              <c:strCache>
                <c:ptCount val="18"/>
                <c:pt idx="0">
                  <c:v>Andalusia</c:v>
                </c:pt>
                <c:pt idx="1">
                  <c:v>Aragó</c:v>
                </c:pt>
                <c:pt idx="2">
                  <c:v>Astúries</c:v>
                </c:pt>
                <c:pt idx="3">
                  <c:v>Illes Balears</c:v>
                </c:pt>
                <c:pt idx="4">
                  <c:v>Illes Canàries</c:v>
                </c:pt>
                <c:pt idx="5">
                  <c:v>Cantàbria</c:v>
                </c:pt>
                <c:pt idx="6">
                  <c:v>Castella i Lleó</c:v>
                </c:pt>
                <c:pt idx="7">
                  <c:v>Castella-la Manxa</c:v>
                </c:pt>
                <c:pt idx="8">
                  <c:v>Catalunya</c:v>
                </c:pt>
                <c:pt idx="9">
                  <c:v>Com. Valenciana</c:v>
                </c:pt>
                <c:pt idx="10">
                  <c:v>Extremadura</c:v>
                </c:pt>
                <c:pt idx="11">
                  <c:v>Galícia</c:v>
                </c:pt>
                <c:pt idx="12">
                  <c:v>Madrid</c:v>
                </c:pt>
                <c:pt idx="13">
                  <c:v>Múrcia</c:v>
                </c:pt>
                <c:pt idx="14">
                  <c:v>Navarra</c:v>
                </c:pt>
                <c:pt idx="15">
                  <c:v>País Basc</c:v>
                </c:pt>
                <c:pt idx="16">
                  <c:v>La Rioja</c:v>
                </c:pt>
                <c:pt idx="17">
                  <c:v>Espanya</c:v>
                </c:pt>
              </c:strCache>
            </c:strRef>
          </c:cat>
          <c:val>
            <c:numRef>
              <c:f>'GA63-GA67'!$W$3:$W$20</c:f>
              <c:numCache>
                <c:formatCode>0.0</c:formatCode>
                <c:ptCount val="18"/>
                <c:pt idx="0">
                  <c:v>2</c:v>
                </c:pt>
                <c:pt idx="1">
                  <c:v>1.9</c:v>
                </c:pt>
                <c:pt idx="2">
                  <c:v>2</c:v>
                </c:pt>
                <c:pt idx="3">
                  <c:v>3.9</c:v>
                </c:pt>
                <c:pt idx="4">
                  <c:v>3.5</c:v>
                </c:pt>
                <c:pt idx="5">
                  <c:v>0.8</c:v>
                </c:pt>
                <c:pt idx="6">
                  <c:v>2.2000000000000002</c:v>
                </c:pt>
                <c:pt idx="7">
                  <c:v>1</c:v>
                </c:pt>
                <c:pt idx="8">
                  <c:v>3.2</c:v>
                </c:pt>
                <c:pt idx="9">
                  <c:v>1.7</c:v>
                </c:pt>
                <c:pt idx="10">
                  <c:v>1.5</c:v>
                </c:pt>
                <c:pt idx="11">
                  <c:v>2.8</c:v>
                </c:pt>
                <c:pt idx="12">
                  <c:v>3.6</c:v>
                </c:pt>
                <c:pt idx="13">
                  <c:v>2.4</c:v>
                </c:pt>
                <c:pt idx="14">
                  <c:v>1.6</c:v>
                </c:pt>
                <c:pt idx="15">
                  <c:v>3.1</c:v>
                </c:pt>
                <c:pt idx="16">
                  <c:v>2</c:v>
                </c:pt>
                <c:pt idx="17">
                  <c:v>2.6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482-46B8-BEF7-33595A1C376E}"/>
            </c:ext>
          </c:extLst>
        </c:ser>
        <c:ser>
          <c:idx val="1"/>
          <c:order val="1"/>
          <c:tx>
            <c:strRef>
              <c:f>'GA63-GA67'!$X$2</c:f>
              <c:strCache>
                <c:ptCount val="1"/>
                <c:pt idx="0">
                  <c:v>Taxa d'ocupació</c:v>
                </c:pt>
              </c:strCache>
            </c:strRef>
          </c:tx>
          <c:spPr>
            <a:solidFill>
              <a:srgbClr val="C0C0C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7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ca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'GA63-GA67'!$Q$3:$Q$20</c:f>
              <c:strCache>
                <c:ptCount val="18"/>
                <c:pt idx="0">
                  <c:v>Andalusia</c:v>
                </c:pt>
                <c:pt idx="1">
                  <c:v>Aragó</c:v>
                </c:pt>
                <c:pt idx="2">
                  <c:v>Astúries</c:v>
                </c:pt>
                <c:pt idx="3">
                  <c:v>Illes Balears</c:v>
                </c:pt>
                <c:pt idx="4">
                  <c:v>Illes Canàries</c:v>
                </c:pt>
                <c:pt idx="5">
                  <c:v>Cantàbria</c:v>
                </c:pt>
                <c:pt idx="6">
                  <c:v>Castella i Lleó</c:v>
                </c:pt>
                <c:pt idx="7">
                  <c:v>Castella-la Manxa</c:v>
                </c:pt>
                <c:pt idx="8">
                  <c:v>Catalunya</c:v>
                </c:pt>
                <c:pt idx="9">
                  <c:v>Com. Valenciana</c:v>
                </c:pt>
                <c:pt idx="10">
                  <c:v>Extremadura</c:v>
                </c:pt>
                <c:pt idx="11">
                  <c:v>Galícia</c:v>
                </c:pt>
                <c:pt idx="12">
                  <c:v>Madrid</c:v>
                </c:pt>
                <c:pt idx="13">
                  <c:v>Múrcia</c:v>
                </c:pt>
                <c:pt idx="14">
                  <c:v>Navarra</c:v>
                </c:pt>
                <c:pt idx="15">
                  <c:v>País Basc</c:v>
                </c:pt>
                <c:pt idx="16">
                  <c:v>La Rioja</c:v>
                </c:pt>
                <c:pt idx="17">
                  <c:v>Espanya</c:v>
                </c:pt>
              </c:strCache>
            </c:strRef>
          </c:cat>
          <c:val>
            <c:numRef>
              <c:f>'GA63-GA67'!$X$3:$X$20</c:f>
              <c:numCache>
                <c:formatCode>0.0</c:formatCode>
                <c:ptCount val="18"/>
                <c:pt idx="0">
                  <c:v>2.5999999999999996</c:v>
                </c:pt>
                <c:pt idx="1">
                  <c:v>3.3000000000000003</c:v>
                </c:pt>
                <c:pt idx="2">
                  <c:v>4.2</c:v>
                </c:pt>
                <c:pt idx="3">
                  <c:v>6.5</c:v>
                </c:pt>
                <c:pt idx="4">
                  <c:v>3.4000000000000004</c:v>
                </c:pt>
                <c:pt idx="5">
                  <c:v>3.7</c:v>
                </c:pt>
                <c:pt idx="6">
                  <c:v>3</c:v>
                </c:pt>
                <c:pt idx="7">
                  <c:v>3</c:v>
                </c:pt>
                <c:pt idx="8">
                  <c:v>2</c:v>
                </c:pt>
                <c:pt idx="9">
                  <c:v>3</c:v>
                </c:pt>
                <c:pt idx="10">
                  <c:v>3.2</c:v>
                </c:pt>
                <c:pt idx="11">
                  <c:v>2.6000000000000005</c:v>
                </c:pt>
                <c:pt idx="12">
                  <c:v>1.9999999999999996</c:v>
                </c:pt>
                <c:pt idx="13">
                  <c:v>1.1000000000000001</c:v>
                </c:pt>
                <c:pt idx="14">
                  <c:v>2.9</c:v>
                </c:pt>
                <c:pt idx="15">
                  <c:v>2.4</c:v>
                </c:pt>
                <c:pt idx="16">
                  <c:v>2.9000000000000004</c:v>
                </c:pt>
                <c:pt idx="17">
                  <c:v>2.6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482-46B8-BEF7-33595A1C376E}"/>
            </c:ext>
          </c:extLst>
        </c:ser>
        <c:ser>
          <c:idx val="2"/>
          <c:order val="2"/>
          <c:tx>
            <c:strRef>
              <c:f>'GA63-GA67'!$Y$2</c:f>
              <c:strCache>
                <c:ptCount val="1"/>
                <c:pt idx="0">
                  <c:v>PIB per capita</c:v>
                </c:pt>
              </c:strCache>
            </c:strRef>
          </c:tx>
          <c:spPr>
            <a:solidFill>
              <a:schemeClr val="accent1">
                <a:lumMod val="40000"/>
                <a:lumOff val="6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7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ca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'GA63-GA67'!$Q$3:$Q$20</c:f>
              <c:strCache>
                <c:ptCount val="18"/>
                <c:pt idx="0">
                  <c:v>Andalusia</c:v>
                </c:pt>
                <c:pt idx="1">
                  <c:v>Aragó</c:v>
                </c:pt>
                <c:pt idx="2">
                  <c:v>Astúries</c:v>
                </c:pt>
                <c:pt idx="3">
                  <c:v>Illes Balears</c:v>
                </c:pt>
                <c:pt idx="4">
                  <c:v>Illes Canàries</c:v>
                </c:pt>
                <c:pt idx="5">
                  <c:v>Cantàbria</c:v>
                </c:pt>
                <c:pt idx="6">
                  <c:v>Castella i Lleó</c:v>
                </c:pt>
                <c:pt idx="7">
                  <c:v>Castella-la Manxa</c:v>
                </c:pt>
                <c:pt idx="8">
                  <c:v>Catalunya</c:v>
                </c:pt>
                <c:pt idx="9">
                  <c:v>Com. Valenciana</c:v>
                </c:pt>
                <c:pt idx="10">
                  <c:v>Extremadura</c:v>
                </c:pt>
                <c:pt idx="11">
                  <c:v>Galícia</c:v>
                </c:pt>
                <c:pt idx="12">
                  <c:v>Madrid</c:v>
                </c:pt>
                <c:pt idx="13">
                  <c:v>Múrcia</c:v>
                </c:pt>
                <c:pt idx="14">
                  <c:v>Navarra</c:v>
                </c:pt>
                <c:pt idx="15">
                  <c:v>País Basc</c:v>
                </c:pt>
                <c:pt idx="16">
                  <c:v>La Rioja</c:v>
                </c:pt>
                <c:pt idx="17">
                  <c:v>Espanya</c:v>
                </c:pt>
              </c:strCache>
            </c:strRef>
          </c:cat>
          <c:val>
            <c:numRef>
              <c:f>'GA63-GA67'!$Y$3:$Y$20</c:f>
              <c:numCache>
                <c:formatCode>0.0</c:formatCode>
                <c:ptCount val="18"/>
                <c:pt idx="0">
                  <c:v>4.5999999999999996</c:v>
                </c:pt>
                <c:pt idx="1">
                  <c:v>5.2</c:v>
                </c:pt>
                <c:pt idx="2">
                  <c:v>6.2</c:v>
                </c:pt>
                <c:pt idx="3">
                  <c:v>10.4</c:v>
                </c:pt>
                <c:pt idx="4">
                  <c:v>6.9</c:v>
                </c:pt>
                <c:pt idx="5">
                  <c:v>4.5</c:v>
                </c:pt>
                <c:pt idx="6">
                  <c:v>5.2</c:v>
                </c:pt>
                <c:pt idx="7">
                  <c:v>4</c:v>
                </c:pt>
                <c:pt idx="8">
                  <c:v>5.2</c:v>
                </c:pt>
                <c:pt idx="9">
                  <c:v>4.7</c:v>
                </c:pt>
                <c:pt idx="10">
                  <c:v>4.7</c:v>
                </c:pt>
                <c:pt idx="11">
                  <c:v>5.4</c:v>
                </c:pt>
                <c:pt idx="12">
                  <c:v>5.6</c:v>
                </c:pt>
                <c:pt idx="13">
                  <c:v>3.5</c:v>
                </c:pt>
                <c:pt idx="14">
                  <c:v>4.5</c:v>
                </c:pt>
                <c:pt idx="15">
                  <c:v>5.5</c:v>
                </c:pt>
                <c:pt idx="16">
                  <c:v>4.9000000000000004</c:v>
                </c:pt>
                <c:pt idx="17">
                  <c:v>5.2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482-46B8-BEF7-33595A1C376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30"/>
        <c:overlap val="100"/>
        <c:axId val="127652224"/>
        <c:axId val="127653760"/>
      </c:barChart>
      <c:catAx>
        <c:axId val="127652224"/>
        <c:scaling>
          <c:orientation val="maxMin"/>
        </c:scaling>
        <c:delete val="0"/>
        <c:axPos val="l"/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ca-ES"/>
          </a:p>
        </c:txPr>
        <c:crossAx val="12765376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27653760"/>
        <c:scaling>
          <c:orientation val="minMax"/>
          <c:max val="21"/>
          <c:min val="0"/>
        </c:scaling>
        <c:delete val="0"/>
        <c:axPos val="b"/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ca-ES"/>
          </a:p>
        </c:txPr>
        <c:crossAx val="127652224"/>
        <c:crosses val="max"/>
        <c:crossBetween val="between"/>
        <c:majorUnit val="3"/>
      </c:valAx>
      <c:spPr>
        <a:noFill/>
        <a:ln w="3175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16494872419298146"/>
          <c:y val="0.10478359908883829"/>
          <c:w val="0.75257840192656322"/>
          <c:h val="3.6446469248291563E-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7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ca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7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ca-ES"/>
    </a:p>
  </c:txPr>
  <c:printSettings>
    <c:headerFooter alignWithMargins="0"/>
    <c:pageMargins b="1" l="0.75000000000000133" r="0.75000000000000133" t="1" header="0" footer="0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 sz="700"/>
              <a:t>Gràfic IA-1.7. Percentatge</a:t>
            </a:r>
            <a:r>
              <a:rPr lang="es-ES" sz="700" baseline="0"/>
              <a:t> de</a:t>
            </a:r>
            <a:r>
              <a:rPr lang="es-ES" sz="700"/>
              <a:t> variació anual 2008-2013 del PIB a preus constants per comunitats autònomes</a:t>
            </a:r>
          </a:p>
        </c:rich>
      </c:tx>
      <c:layout>
        <c:manualLayout>
          <c:xMode val="edge"/>
          <c:yMode val="edge"/>
          <c:x val="0.15087756135746191"/>
          <c:y val="3.196347031963470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8.0702030914305486E-2"/>
          <c:y val="0.13470349668124126"/>
          <c:w val="0.55204862550075984"/>
          <c:h val="0.78310676884178843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'Q6-GA6-GA11'!$M$3</c:f>
              <c:strCache>
                <c:ptCount val="1"/>
                <c:pt idx="0">
                  <c:v>2008-2013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2"/>
            <c:invertIfNegative val="0"/>
            <c:bubble3D val="0"/>
            <c:spPr>
              <a:solidFill>
                <a:schemeClr val="accent6">
                  <a:lumMod val="40000"/>
                  <a:lumOff val="60000"/>
                </a:schemeClr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0-46E6-4849-9C45-608C4FB6DEC9}"/>
              </c:ext>
            </c:extLst>
          </c:dPt>
          <c:dPt>
            <c:idx val="7"/>
            <c:invertIfNegative val="0"/>
            <c:bubble3D val="0"/>
            <c:spPr>
              <a:solidFill>
                <a:schemeClr val="bg1">
                  <a:lumMod val="85000"/>
                </a:schemeClr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46E6-4849-9C45-608C4FB6DEC9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7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ca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'Q6-GA6-GA11'!$L$4:$L$21</c:f>
              <c:strCache>
                <c:ptCount val="18"/>
                <c:pt idx="0">
                  <c:v>Madrid</c:v>
                </c:pt>
                <c:pt idx="1">
                  <c:v>Extremadura</c:v>
                </c:pt>
                <c:pt idx="2">
                  <c:v>Illes Balears</c:v>
                </c:pt>
                <c:pt idx="3">
                  <c:v>Navarra</c:v>
                </c:pt>
                <c:pt idx="4">
                  <c:v>País Basc</c:v>
                </c:pt>
                <c:pt idx="5">
                  <c:v>Castella-la Manxa</c:v>
                </c:pt>
                <c:pt idx="6">
                  <c:v>Galícia</c:v>
                </c:pt>
                <c:pt idx="7">
                  <c:v>Espanya</c:v>
                </c:pt>
                <c:pt idx="8">
                  <c:v>Aragó</c:v>
                </c:pt>
                <c:pt idx="9">
                  <c:v>Catalunya</c:v>
                </c:pt>
                <c:pt idx="10">
                  <c:v>Múrcia</c:v>
                </c:pt>
                <c:pt idx="11">
                  <c:v>Illes Canàries</c:v>
                </c:pt>
                <c:pt idx="12">
                  <c:v>Castella i Lleó</c:v>
                </c:pt>
                <c:pt idx="13">
                  <c:v>La Rioja</c:v>
                </c:pt>
                <c:pt idx="14">
                  <c:v>Andalusia</c:v>
                </c:pt>
                <c:pt idx="15">
                  <c:v>Cantàbria</c:v>
                </c:pt>
                <c:pt idx="16">
                  <c:v>Astúries</c:v>
                </c:pt>
                <c:pt idx="17">
                  <c:v>Com. Valenciana</c:v>
                </c:pt>
              </c:strCache>
            </c:strRef>
          </c:cat>
          <c:val>
            <c:numRef>
              <c:f>'Q6-GA6-GA11'!$M$4:$M$21</c:f>
              <c:numCache>
                <c:formatCode>0.0</c:formatCode>
                <c:ptCount val="18"/>
                <c:pt idx="0">
                  <c:v>-0.5</c:v>
                </c:pt>
                <c:pt idx="1">
                  <c:v>-0.8</c:v>
                </c:pt>
                <c:pt idx="2">
                  <c:v>-0.9</c:v>
                </c:pt>
                <c:pt idx="3">
                  <c:v>-0.9</c:v>
                </c:pt>
                <c:pt idx="4">
                  <c:v>-1.1000000000000001</c:v>
                </c:pt>
                <c:pt idx="5">
                  <c:v>-1.2</c:v>
                </c:pt>
                <c:pt idx="6">
                  <c:v>-1.2</c:v>
                </c:pt>
                <c:pt idx="7">
                  <c:v>-1.3</c:v>
                </c:pt>
                <c:pt idx="8">
                  <c:v>-1.4</c:v>
                </c:pt>
                <c:pt idx="9">
                  <c:v>-1.4</c:v>
                </c:pt>
                <c:pt idx="10">
                  <c:v>-1.4</c:v>
                </c:pt>
                <c:pt idx="11">
                  <c:v>-1.5</c:v>
                </c:pt>
                <c:pt idx="12">
                  <c:v>-1.5</c:v>
                </c:pt>
                <c:pt idx="13">
                  <c:v>-1.6</c:v>
                </c:pt>
                <c:pt idx="14">
                  <c:v>-1.8</c:v>
                </c:pt>
                <c:pt idx="15">
                  <c:v>-1.8</c:v>
                </c:pt>
                <c:pt idx="16">
                  <c:v>-2</c:v>
                </c:pt>
                <c:pt idx="17">
                  <c:v>-2.1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6E6-4849-9C45-608C4FB6DEC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0"/>
        <c:axId val="119920128"/>
        <c:axId val="119921664"/>
      </c:barChart>
      <c:catAx>
        <c:axId val="119920128"/>
        <c:scaling>
          <c:orientation val="maxMin"/>
        </c:scaling>
        <c:delete val="0"/>
        <c:axPos val="l"/>
        <c:numFmt formatCode="General" sourceLinked="1"/>
        <c:majorTickMark val="out"/>
        <c:minorTickMark val="none"/>
        <c:tickLblPos val="high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ca-ES"/>
          </a:p>
        </c:txPr>
        <c:crossAx val="11992166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19921664"/>
        <c:scaling>
          <c:orientation val="minMax"/>
        </c:scaling>
        <c:delete val="0"/>
        <c:axPos val="b"/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ca-ES"/>
          </a:p>
        </c:txPr>
        <c:crossAx val="119920128"/>
        <c:crosses val="max"/>
        <c:crossBetween val="between"/>
      </c:valAx>
      <c:spPr>
        <a:noFill/>
        <a:ln w="3175">
          <a:solidFill>
            <a:srgbClr val="969696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7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ca-ES"/>
    </a:p>
  </c:txPr>
  <c:printSettings>
    <c:headerFooter alignWithMargins="0"/>
    <c:pageMargins b="1" l="0.75000000000000133" r="0.75000000000000133" t="1" header="0" footer="0"/>
    <c:pageSetup/>
  </c:printSettings>
</c:chartSpace>
</file>

<file path=xl/charts/chart7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Gràfic IA-1.42. Valor de les exportacions de les Illes Balears per continents (2021)</a:t>
            </a:r>
          </a:p>
        </c:rich>
      </c:tx>
      <c:layout>
        <c:manualLayout>
          <c:xMode val="edge"/>
          <c:yMode val="edge"/>
          <c:x val="0.14383562466590988"/>
          <c:y val="3.906241666315775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2781839913031504"/>
          <c:y val="0.1736544696618805"/>
          <c:w val="0.70743570948485623"/>
          <c:h val="0.69959128886674049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rgbClr val="C0C0C0"/>
            </a:solidFill>
            <a:ln w="12700">
              <a:solidFill>
                <a:srgbClr val="808080"/>
              </a:solidFill>
              <a:prstDash val="solid"/>
            </a:ln>
          </c:spPr>
          <c:invertIfNegative val="0"/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7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ca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'QA4-GA42'!$A$4:$A$9</c:f>
              <c:strCache>
                <c:ptCount val="6"/>
                <c:pt idx="0">
                  <c:v>Unió Europea</c:v>
                </c:pt>
                <c:pt idx="1">
                  <c:v>Amèrica</c:v>
                </c:pt>
                <c:pt idx="2">
                  <c:v>Àsia</c:v>
                </c:pt>
                <c:pt idx="3">
                  <c:v>Àfrica</c:v>
                </c:pt>
                <c:pt idx="4">
                  <c:v>Altres països</c:v>
                </c:pt>
                <c:pt idx="5">
                  <c:v>Altres</c:v>
                </c:pt>
              </c:strCache>
            </c:strRef>
          </c:cat>
          <c:val>
            <c:numRef>
              <c:f>'QA4-GA42'!$D$4:$D$9</c:f>
              <c:numCache>
                <c:formatCode>0.0%</c:formatCode>
                <c:ptCount val="6"/>
                <c:pt idx="0">
                  <c:v>0.77944156905741202</c:v>
                </c:pt>
                <c:pt idx="1">
                  <c:v>4.2837625222009262E-2</c:v>
                </c:pt>
                <c:pt idx="2">
                  <c:v>1.9936276596323126E-2</c:v>
                </c:pt>
                <c:pt idx="3">
                  <c:v>5.4373376538728632E-2</c:v>
                </c:pt>
                <c:pt idx="4">
                  <c:v>2.0038365654889371E-3</c:v>
                </c:pt>
                <c:pt idx="5">
                  <c:v>0.10140731602003804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03F-4A5C-90D2-36052BB3446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0"/>
        <c:axId val="128195200"/>
        <c:axId val="128209280"/>
      </c:barChart>
      <c:catAx>
        <c:axId val="128195200"/>
        <c:scaling>
          <c:orientation val="maxMin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ca-ES"/>
          </a:p>
        </c:txPr>
        <c:crossAx val="12820928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28209280"/>
        <c:scaling>
          <c:orientation val="minMax"/>
        </c:scaling>
        <c:delete val="0"/>
        <c:axPos val="b"/>
        <c:numFmt formatCode="0%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ca-ES"/>
          </a:p>
        </c:txPr>
        <c:crossAx val="128195200"/>
        <c:crosses val="max"/>
        <c:crossBetween val="between"/>
      </c:valAx>
      <c:spPr>
        <a:solidFill>
          <a:srgbClr val="FFFFFF"/>
        </a:solidFill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7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ca-ES"/>
    </a:p>
  </c:txPr>
  <c:printSettings>
    <c:headerFooter alignWithMargins="0"/>
    <c:pageMargins b="1" l="0.75000000000000133" r="0.75000000000000133" t="1" header="0" footer="0"/>
    <c:pageSetup/>
  </c:printSettings>
</c:chartSpace>
</file>

<file path=xl/charts/chart7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Gràfic IA-1.43. Evolució de la tendència de les exportacions i les importacions (1992-2021)
Tendència corregida d'estacionalitat i calendari</a:t>
            </a:r>
          </a:p>
        </c:rich>
      </c:tx>
      <c:layout>
        <c:manualLayout>
          <c:xMode val="edge"/>
          <c:yMode val="edge"/>
          <c:x val="0.2251657799531811"/>
          <c:y val="3.488363954505687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596035056035169"/>
          <c:y val="0.19476744186046593"/>
          <c:w val="0.84271591305029858"/>
          <c:h val="0.64244186046511853"/>
        </c:manualLayout>
      </c:layout>
      <c:lineChart>
        <c:grouping val="standard"/>
        <c:varyColors val="0"/>
        <c:ser>
          <c:idx val="0"/>
          <c:order val="0"/>
          <c:tx>
            <c:strRef>
              <c:f>'GA43'!$B$2</c:f>
              <c:strCache>
                <c:ptCount val="1"/>
                <c:pt idx="0">
                  <c:v>Exportacions</c:v>
                </c:pt>
              </c:strCache>
            </c:strRef>
          </c:tx>
          <c:spPr>
            <a:ln w="25400">
              <a:solidFill>
                <a:srgbClr val="FFCC00"/>
              </a:solidFill>
              <a:prstDash val="solid"/>
            </a:ln>
          </c:spPr>
          <c:marker>
            <c:symbol val="none"/>
          </c:marker>
          <c:cat>
            <c:strRef>
              <c:f>'GA43'!$A$3:$A$362</c:f>
              <c:strCache>
                <c:ptCount val="360"/>
                <c:pt idx="0">
                  <c:v>gen-92</c:v>
                </c:pt>
                <c:pt idx="1">
                  <c:v>feb-92</c:v>
                </c:pt>
                <c:pt idx="2">
                  <c:v>mar-92</c:v>
                </c:pt>
                <c:pt idx="3">
                  <c:v>abr-92</c:v>
                </c:pt>
                <c:pt idx="4">
                  <c:v>mai-92</c:v>
                </c:pt>
                <c:pt idx="5">
                  <c:v>jun-92</c:v>
                </c:pt>
                <c:pt idx="6">
                  <c:v>jul-92</c:v>
                </c:pt>
                <c:pt idx="7">
                  <c:v>ago-92</c:v>
                </c:pt>
                <c:pt idx="8">
                  <c:v>set-92</c:v>
                </c:pt>
                <c:pt idx="9">
                  <c:v>oct-92</c:v>
                </c:pt>
                <c:pt idx="10">
                  <c:v>nov-92</c:v>
                </c:pt>
                <c:pt idx="11">
                  <c:v>des-92</c:v>
                </c:pt>
                <c:pt idx="12">
                  <c:v>gen-93</c:v>
                </c:pt>
                <c:pt idx="13">
                  <c:v>feb-93</c:v>
                </c:pt>
                <c:pt idx="14">
                  <c:v>mar-93</c:v>
                </c:pt>
                <c:pt idx="15">
                  <c:v>abr-93</c:v>
                </c:pt>
                <c:pt idx="16">
                  <c:v>mai-93</c:v>
                </c:pt>
                <c:pt idx="17">
                  <c:v>jun-93</c:v>
                </c:pt>
                <c:pt idx="18">
                  <c:v>jul-93</c:v>
                </c:pt>
                <c:pt idx="19">
                  <c:v>ago-93</c:v>
                </c:pt>
                <c:pt idx="20">
                  <c:v>set-93</c:v>
                </c:pt>
                <c:pt idx="21">
                  <c:v>oct-93</c:v>
                </c:pt>
                <c:pt idx="22">
                  <c:v>nov-93</c:v>
                </c:pt>
                <c:pt idx="23">
                  <c:v>des-93</c:v>
                </c:pt>
                <c:pt idx="24">
                  <c:v>gen-94</c:v>
                </c:pt>
                <c:pt idx="25">
                  <c:v>feb-94</c:v>
                </c:pt>
                <c:pt idx="26">
                  <c:v>mar-94</c:v>
                </c:pt>
                <c:pt idx="27">
                  <c:v>abr-94</c:v>
                </c:pt>
                <c:pt idx="28">
                  <c:v>mai-94</c:v>
                </c:pt>
                <c:pt idx="29">
                  <c:v>jun-94</c:v>
                </c:pt>
                <c:pt idx="30">
                  <c:v>jul-94</c:v>
                </c:pt>
                <c:pt idx="31">
                  <c:v>ago-94</c:v>
                </c:pt>
                <c:pt idx="32">
                  <c:v>set-94</c:v>
                </c:pt>
                <c:pt idx="33">
                  <c:v>oct-94</c:v>
                </c:pt>
                <c:pt idx="34">
                  <c:v>nov-94</c:v>
                </c:pt>
                <c:pt idx="35">
                  <c:v>des-94</c:v>
                </c:pt>
                <c:pt idx="36">
                  <c:v>gen-95</c:v>
                </c:pt>
                <c:pt idx="37">
                  <c:v>feb-95</c:v>
                </c:pt>
                <c:pt idx="38">
                  <c:v>mar-95</c:v>
                </c:pt>
                <c:pt idx="39">
                  <c:v>abr-95</c:v>
                </c:pt>
                <c:pt idx="40">
                  <c:v>mai-95</c:v>
                </c:pt>
                <c:pt idx="41">
                  <c:v>jun-95</c:v>
                </c:pt>
                <c:pt idx="42">
                  <c:v>jul-95</c:v>
                </c:pt>
                <c:pt idx="43">
                  <c:v>ago-95</c:v>
                </c:pt>
                <c:pt idx="44">
                  <c:v>set-95</c:v>
                </c:pt>
                <c:pt idx="45">
                  <c:v>oct-95</c:v>
                </c:pt>
                <c:pt idx="46">
                  <c:v>nov-95</c:v>
                </c:pt>
                <c:pt idx="47">
                  <c:v>des-95</c:v>
                </c:pt>
                <c:pt idx="48">
                  <c:v>gen-96</c:v>
                </c:pt>
                <c:pt idx="49">
                  <c:v>feb-96</c:v>
                </c:pt>
                <c:pt idx="50">
                  <c:v>mar-96</c:v>
                </c:pt>
                <c:pt idx="51">
                  <c:v>abr-96</c:v>
                </c:pt>
                <c:pt idx="52">
                  <c:v>mai-96</c:v>
                </c:pt>
                <c:pt idx="53">
                  <c:v>jun-96</c:v>
                </c:pt>
                <c:pt idx="54">
                  <c:v>jul-96</c:v>
                </c:pt>
                <c:pt idx="55">
                  <c:v>ago-96</c:v>
                </c:pt>
                <c:pt idx="56">
                  <c:v>set-96</c:v>
                </c:pt>
                <c:pt idx="57">
                  <c:v>oct-96</c:v>
                </c:pt>
                <c:pt idx="58">
                  <c:v>nov-96</c:v>
                </c:pt>
                <c:pt idx="59">
                  <c:v>des-96</c:v>
                </c:pt>
                <c:pt idx="60">
                  <c:v>gen-97</c:v>
                </c:pt>
                <c:pt idx="61">
                  <c:v>feb-97</c:v>
                </c:pt>
                <c:pt idx="62">
                  <c:v>mar-97</c:v>
                </c:pt>
                <c:pt idx="63">
                  <c:v>abr-97</c:v>
                </c:pt>
                <c:pt idx="64">
                  <c:v>mai-97</c:v>
                </c:pt>
                <c:pt idx="65">
                  <c:v>jun-97</c:v>
                </c:pt>
                <c:pt idx="66">
                  <c:v>jul-97</c:v>
                </c:pt>
                <c:pt idx="67">
                  <c:v>ago-97</c:v>
                </c:pt>
                <c:pt idx="68">
                  <c:v>set-97</c:v>
                </c:pt>
                <c:pt idx="69">
                  <c:v>oct-97</c:v>
                </c:pt>
                <c:pt idx="70">
                  <c:v>nov-97</c:v>
                </c:pt>
                <c:pt idx="71">
                  <c:v>des-97</c:v>
                </c:pt>
                <c:pt idx="72">
                  <c:v>gen-98</c:v>
                </c:pt>
                <c:pt idx="73">
                  <c:v>feb-98</c:v>
                </c:pt>
                <c:pt idx="74">
                  <c:v>mar-98</c:v>
                </c:pt>
                <c:pt idx="75">
                  <c:v>abr-98</c:v>
                </c:pt>
                <c:pt idx="76">
                  <c:v>mai-98</c:v>
                </c:pt>
                <c:pt idx="77">
                  <c:v>jun-98</c:v>
                </c:pt>
                <c:pt idx="78">
                  <c:v>jul-98</c:v>
                </c:pt>
                <c:pt idx="79">
                  <c:v>ago-98</c:v>
                </c:pt>
                <c:pt idx="80">
                  <c:v>set-98</c:v>
                </c:pt>
                <c:pt idx="81">
                  <c:v>oct-98</c:v>
                </c:pt>
                <c:pt idx="82">
                  <c:v>nov-98</c:v>
                </c:pt>
                <c:pt idx="83">
                  <c:v>des-98</c:v>
                </c:pt>
                <c:pt idx="84">
                  <c:v>gen-99</c:v>
                </c:pt>
                <c:pt idx="85">
                  <c:v>feb-99</c:v>
                </c:pt>
                <c:pt idx="86">
                  <c:v>mar-99</c:v>
                </c:pt>
                <c:pt idx="87">
                  <c:v>abr-99</c:v>
                </c:pt>
                <c:pt idx="88">
                  <c:v>mai-99</c:v>
                </c:pt>
                <c:pt idx="89">
                  <c:v>jun-99</c:v>
                </c:pt>
                <c:pt idx="90">
                  <c:v>jul-99</c:v>
                </c:pt>
                <c:pt idx="91">
                  <c:v>ago-99</c:v>
                </c:pt>
                <c:pt idx="92">
                  <c:v>set-99</c:v>
                </c:pt>
                <c:pt idx="93">
                  <c:v>oct-99</c:v>
                </c:pt>
                <c:pt idx="94">
                  <c:v>nov-99</c:v>
                </c:pt>
                <c:pt idx="95">
                  <c:v>des-99</c:v>
                </c:pt>
                <c:pt idx="96">
                  <c:v>gen-00</c:v>
                </c:pt>
                <c:pt idx="97">
                  <c:v>feb-00</c:v>
                </c:pt>
                <c:pt idx="98">
                  <c:v>mar-00</c:v>
                </c:pt>
                <c:pt idx="99">
                  <c:v>abr-00</c:v>
                </c:pt>
                <c:pt idx="100">
                  <c:v>mai-00</c:v>
                </c:pt>
                <c:pt idx="101">
                  <c:v>jun-00</c:v>
                </c:pt>
                <c:pt idx="102">
                  <c:v>jul-00</c:v>
                </c:pt>
                <c:pt idx="103">
                  <c:v>ago-00</c:v>
                </c:pt>
                <c:pt idx="104">
                  <c:v>set-00</c:v>
                </c:pt>
                <c:pt idx="105">
                  <c:v>oct-00</c:v>
                </c:pt>
                <c:pt idx="106">
                  <c:v>nov-00</c:v>
                </c:pt>
                <c:pt idx="107">
                  <c:v>des-00</c:v>
                </c:pt>
                <c:pt idx="108">
                  <c:v>gen-01</c:v>
                </c:pt>
                <c:pt idx="109">
                  <c:v>feb-01</c:v>
                </c:pt>
                <c:pt idx="110">
                  <c:v>mar-01</c:v>
                </c:pt>
                <c:pt idx="111">
                  <c:v>abr-01</c:v>
                </c:pt>
                <c:pt idx="112">
                  <c:v>mai-01</c:v>
                </c:pt>
                <c:pt idx="113">
                  <c:v>jun-01</c:v>
                </c:pt>
                <c:pt idx="114">
                  <c:v>jul-01</c:v>
                </c:pt>
                <c:pt idx="115">
                  <c:v>ago-01</c:v>
                </c:pt>
                <c:pt idx="116">
                  <c:v>set-01</c:v>
                </c:pt>
                <c:pt idx="117">
                  <c:v>oct-01</c:v>
                </c:pt>
                <c:pt idx="118">
                  <c:v>nov-01</c:v>
                </c:pt>
                <c:pt idx="119">
                  <c:v>des-01</c:v>
                </c:pt>
                <c:pt idx="120">
                  <c:v>gen-02</c:v>
                </c:pt>
                <c:pt idx="121">
                  <c:v>feb-02</c:v>
                </c:pt>
                <c:pt idx="122">
                  <c:v>mar-02</c:v>
                </c:pt>
                <c:pt idx="123">
                  <c:v>abr-02</c:v>
                </c:pt>
                <c:pt idx="124">
                  <c:v>mai-02</c:v>
                </c:pt>
                <c:pt idx="125">
                  <c:v>jun-02</c:v>
                </c:pt>
                <c:pt idx="126">
                  <c:v>jul-02</c:v>
                </c:pt>
                <c:pt idx="127">
                  <c:v>ago-02</c:v>
                </c:pt>
                <c:pt idx="128">
                  <c:v>set-02</c:v>
                </c:pt>
                <c:pt idx="129">
                  <c:v>oct-02</c:v>
                </c:pt>
                <c:pt idx="130">
                  <c:v>nov-02</c:v>
                </c:pt>
                <c:pt idx="131">
                  <c:v>des-02</c:v>
                </c:pt>
                <c:pt idx="132">
                  <c:v>gen-03</c:v>
                </c:pt>
                <c:pt idx="133">
                  <c:v>feb-03</c:v>
                </c:pt>
                <c:pt idx="134">
                  <c:v>mar-03</c:v>
                </c:pt>
                <c:pt idx="135">
                  <c:v>abr-03</c:v>
                </c:pt>
                <c:pt idx="136">
                  <c:v>mai-03</c:v>
                </c:pt>
                <c:pt idx="137">
                  <c:v>jun-03</c:v>
                </c:pt>
                <c:pt idx="138">
                  <c:v>jul-03</c:v>
                </c:pt>
                <c:pt idx="139">
                  <c:v>ago-03</c:v>
                </c:pt>
                <c:pt idx="140">
                  <c:v>set-03</c:v>
                </c:pt>
                <c:pt idx="141">
                  <c:v>oct-03</c:v>
                </c:pt>
                <c:pt idx="142">
                  <c:v>nov-03</c:v>
                </c:pt>
                <c:pt idx="143">
                  <c:v>des-03</c:v>
                </c:pt>
                <c:pt idx="144">
                  <c:v>gen-04</c:v>
                </c:pt>
                <c:pt idx="145">
                  <c:v>feb-04</c:v>
                </c:pt>
                <c:pt idx="146">
                  <c:v>mar-04</c:v>
                </c:pt>
                <c:pt idx="147">
                  <c:v>abr-04</c:v>
                </c:pt>
                <c:pt idx="148">
                  <c:v>mai-04</c:v>
                </c:pt>
                <c:pt idx="149">
                  <c:v>jun-04</c:v>
                </c:pt>
                <c:pt idx="150">
                  <c:v>jul-04</c:v>
                </c:pt>
                <c:pt idx="151">
                  <c:v>ago-04</c:v>
                </c:pt>
                <c:pt idx="152">
                  <c:v>set-04</c:v>
                </c:pt>
                <c:pt idx="153">
                  <c:v>oct-04</c:v>
                </c:pt>
                <c:pt idx="154">
                  <c:v>nov-04</c:v>
                </c:pt>
                <c:pt idx="155">
                  <c:v>des-04</c:v>
                </c:pt>
                <c:pt idx="156">
                  <c:v>gen-05</c:v>
                </c:pt>
                <c:pt idx="157">
                  <c:v>feb-05</c:v>
                </c:pt>
                <c:pt idx="158">
                  <c:v>mar-05</c:v>
                </c:pt>
                <c:pt idx="159">
                  <c:v>abr-05</c:v>
                </c:pt>
                <c:pt idx="160">
                  <c:v>mai-05</c:v>
                </c:pt>
                <c:pt idx="161">
                  <c:v>jun-05</c:v>
                </c:pt>
                <c:pt idx="162">
                  <c:v>jul-05</c:v>
                </c:pt>
                <c:pt idx="163">
                  <c:v>ago-05</c:v>
                </c:pt>
                <c:pt idx="164">
                  <c:v>set-05</c:v>
                </c:pt>
                <c:pt idx="165">
                  <c:v>oct-05</c:v>
                </c:pt>
                <c:pt idx="166">
                  <c:v>nov-05</c:v>
                </c:pt>
                <c:pt idx="167">
                  <c:v>des-05</c:v>
                </c:pt>
                <c:pt idx="168">
                  <c:v>gen-06</c:v>
                </c:pt>
                <c:pt idx="169">
                  <c:v>feb-06</c:v>
                </c:pt>
                <c:pt idx="170">
                  <c:v>mar-06</c:v>
                </c:pt>
                <c:pt idx="171">
                  <c:v>abr-06</c:v>
                </c:pt>
                <c:pt idx="172">
                  <c:v>mai-06</c:v>
                </c:pt>
                <c:pt idx="173">
                  <c:v>jun-06</c:v>
                </c:pt>
                <c:pt idx="174">
                  <c:v>jul-06</c:v>
                </c:pt>
                <c:pt idx="175">
                  <c:v>ago-06</c:v>
                </c:pt>
                <c:pt idx="176">
                  <c:v>set-06</c:v>
                </c:pt>
                <c:pt idx="177">
                  <c:v>oct-06</c:v>
                </c:pt>
                <c:pt idx="178">
                  <c:v>nov-06</c:v>
                </c:pt>
                <c:pt idx="179">
                  <c:v>des-06</c:v>
                </c:pt>
                <c:pt idx="180">
                  <c:v>gen-07</c:v>
                </c:pt>
                <c:pt idx="181">
                  <c:v>feb-07</c:v>
                </c:pt>
                <c:pt idx="182">
                  <c:v>mar-07</c:v>
                </c:pt>
                <c:pt idx="183">
                  <c:v>abr-07</c:v>
                </c:pt>
                <c:pt idx="184">
                  <c:v>mai-07</c:v>
                </c:pt>
                <c:pt idx="185">
                  <c:v>jun-07</c:v>
                </c:pt>
                <c:pt idx="186">
                  <c:v>jul-07</c:v>
                </c:pt>
                <c:pt idx="187">
                  <c:v>ago-07</c:v>
                </c:pt>
                <c:pt idx="188">
                  <c:v>set-07</c:v>
                </c:pt>
                <c:pt idx="189">
                  <c:v>oct-07</c:v>
                </c:pt>
                <c:pt idx="190">
                  <c:v>nov-07</c:v>
                </c:pt>
                <c:pt idx="191">
                  <c:v>des-07</c:v>
                </c:pt>
                <c:pt idx="192">
                  <c:v>gen-08</c:v>
                </c:pt>
                <c:pt idx="193">
                  <c:v>feb-08</c:v>
                </c:pt>
                <c:pt idx="194">
                  <c:v>mar-08</c:v>
                </c:pt>
                <c:pt idx="195">
                  <c:v>abr-08</c:v>
                </c:pt>
                <c:pt idx="196">
                  <c:v>mai-08</c:v>
                </c:pt>
                <c:pt idx="197">
                  <c:v>jun-08</c:v>
                </c:pt>
                <c:pt idx="198">
                  <c:v>jul-08</c:v>
                </c:pt>
                <c:pt idx="199">
                  <c:v>ago-08</c:v>
                </c:pt>
                <c:pt idx="200">
                  <c:v>set-08</c:v>
                </c:pt>
                <c:pt idx="201">
                  <c:v>oct-08</c:v>
                </c:pt>
                <c:pt idx="202">
                  <c:v>nov-08</c:v>
                </c:pt>
                <c:pt idx="203">
                  <c:v>des-08</c:v>
                </c:pt>
                <c:pt idx="204">
                  <c:v>gen-09</c:v>
                </c:pt>
                <c:pt idx="205">
                  <c:v>feb-09</c:v>
                </c:pt>
                <c:pt idx="206">
                  <c:v>mar-09</c:v>
                </c:pt>
                <c:pt idx="207">
                  <c:v>abr-09</c:v>
                </c:pt>
                <c:pt idx="208">
                  <c:v>mai-09</c:v>
                </c:pt>
                <c:pt idx="209">
                  <c:v>jun-09</c:v>
                </c:pt>
                <c:pt idx="210">
                  <c:v>jul-09</c:v>
                </c:pt>
                <c:pt idx="211">
                  <c:v>ago-09</c:v>
                </c:pt>
                <c:pt idx="212">
                  <c:v>set-09</c:v>
                </c:pt>
                <c:pt idx="213">
                  <c:v>oct-09</c:v>
                </c:pt>
                <c:pt idx="214">
                  <c:v>nov-09</c:v>
                </c:pt>
                <c:pt idx="215">
                  <c:v>des-09</c:v>
                </c:pt>
                <c:pt idx="216">
                  <c:v>gen-10</c:v>
                </c:pt>
                <c:pt idx="217">
                  <c:v>feb-10</c:v>
                </c:pt>
                <c:pt idx="218">
                  <c:v>mar-10</c:v>
                </c:pt>
                <c:pt idx="219">
                  <c:v>abr-10</c:v>
                </c:pt>
                <c:pt idx="220">
                  <c:v>mai-10</c:v>
                </c:pt>
                <c:pt idx="221">
                  <c:v>jun-10</c:v>
                </c:pt>
                <c:pt idx="222">
                  <c:v>jul-10</c:v>
                </c:pt>
                <c:pt idx="223">
                  <c:v>ago-10</c:v>
                </c:pt>
                <c:pt idx="224">
                  <c:v>set-10</c:v>
                </c:pt>
                <c:pt idx="225">
                  <c:v>oct-10</c:v>
                </c:pt>
                <c:pt idx="226">
                  <c:v>nov-10</c:v>
                </c:pt>
                <c:pt idx="227">
                  <c:v>des-10</c:v>
                </c:pt>
                <c:pt idx="228">
                  <c:v>gen-11</c:v>
                </c:pt>
                <c:pt idx="229">
                  <c:v>feb-11</c:v>
                </c:pt>
                <c:pt idx="230">
                  <c:v>mar-11</c:v>
                </c:pt>
                <c:pt idx="231">
                  <c:v>abr-11</c:v>
                </c:pt>
                <c:pt idx="232">
                  <c:v>mai-11</c:v>
                </c:pt>
                <c:pt idx="233">
                  <c:v>jun-11</c:v>
                </c:pt>
                <c:pt idx="234">
                  <c:v>jul-11</c:v>
                </c:pt>
                <c:pt idx="235">
                  <c:v>ago-11</c:v>
                </c:pt>
                <c:pt idx="236">
                  <c:v>set-11</c:v>
                </c:pt>
                <c:pt idx="237">
                  <c:v>oct-11</c:v>
                </c:pt>
                <c:pt idx="238">
                  <c:v>nov-11</c:v>
                </c:pt>
                <c:pt idx="239">
                  <c:v>des-11</c:v>
                </c:pt>
                <c:pt idx="240">
                  <c:v>gen-12</c:v>
                </c:pt>
                <c:pt idx="241">
                  <c:v>feb-12</c:v>
                </c:pt>
                <c:pt idx="242">
                  <c:v>mar-12</c:v>
                </c:pt>
                <c:pt idx="243">
                  <c:v>abr-12</c:v>
                </c:pt>
                <c:pt idx="244">
                  <c:v>mai-12</c:v>
                </c:pt>
                <c:pt idx="245">
                  <c:v>jun-12</c:v>
                </c:pt>
                <c:pt idx="246">
                  <c:v>jul-12</c:v>
                </c:pt>
                <c:pt idx="247">
                  <c:v>ago-12</c:v>
                </c:pt>
                <c:pt idx="248">
                  <c:v>set-12</c:v>
                </c:pt>
                <c:pt idx="249">
                  <c:v>oct-12</c:v>
                </c:pt>
                <c:pt idx="250">
                  <c:v>nov-12</c:v>
                </c:pt>
                <c:pt idx="251">
                  <c:v>des-12</c:v>
                </c:pt>
                <c:pt idx="252">
                  <c:v>gen-13</c:v>
                </c:pt>
                <c:pt idx="253">
                  <c:v>feb-13</c:v>
                </c:pt>
                <c:pt idx="254">
                  <c:v>mar-13</c:v>
                </c:pt>
                <c:pt idx="255">
                  <c:v>abr-13</c:v>
                </c:pt>
                <c:pt idx="256">
                  <c:v>mai-13</c:v>
                </c:pt>
                <c:pt idx="257">
                  <c:v>jun-13</c:v>
                </c:pt>
                <c:pt idx="258">
                  <c:v>jul-13</c:v>
                </c:pt>
                <c:pt idx="259">
                  <c:v>ago-13</c:v>
                </c:pt>
                <c:pt idx="260">
                  <c:v>set-13</c:v>
                </c:pt>
                <c:pt idx="261">
                  <c:v>oct-13</c:v>
                </c:pt>
                <c:pt idx="262">
                  <c:v>nov-13</c:v>
                </c:pt>
                <c:pt idx="263">
                  <c:v>des-13</c:v>
                </c:pt>
                <c:pt idx="264">
                  <c:v>gen-14</c:v>
                </c:pt>
                <c:pt idx="265">
                  <c:v>feb-14</c:v>
                </c:pt>
                <c:pt idx="266">
                  <c:v>mar-14</c:v>
                </c:pt>
                <c:pt idx="267">
                  <c:v>abr-14</c:v>
                </c:pt>
                <c:pt idx="268">
                  <c:v>mai-14</c:v>
                </c:pt>
                <c:pt idx="269">
                  <c:v>jun-14</c:v>
                </c:pt>
                <c:pt idx="270">
                  <c:v>jul-14</c:v>
                </c:pt>
                <c:pt idx="271">
                  <c:v>ago-14</c:v>
                </c:pt>
                <c:pt idx="272">
                  <c:v>set-14</c:v>
                </c:pt>
                <c:pt idx="273">
                  <c:v>oct-14</c:v>
                </c:pt>
                <c:pt idx="274">
                  <c:v>nov-14</c:v>
                </c:pt>
                <c:pt idx="275">
                  <c:v>des-14</c:v>
                </c:pt>
                <c:pt idx="276">
                  <c:v>gen-15</c:v>
                </c:pt>
                <c:pt idx="277">
                  <c:v>feb-15</c:v>
                </c:pt>
                <c:pt idx="278">
                  <c:v>mar-15</c:v>
                </c:pt>
                <c:pt idx="279">
                  <c:v>abr-15</c:v>
                </c:pt>
                <c:pt idx="280">
                  <c:v>mai-15</c:v>
                </c:pt>
                <c:pt idx="281">
                  <c:v>jun-15</c:v>
                </c:pt>
                <c:pt idx="282">
                  <c:v>jul-15</c:v>
                </c:pt>
                <c:pt idx="283">
                  <c:v>ago-15</c:v>
                </c:pt>
                <c:pt idx="284">
                  <c:v>set-15</c:v>
                </c:pt>
                <c:pt idx="285">
                  <c:v>oct-15</c:v>
                </c:pt>
                <c:pt idx="286">
                  <c:v>nov-15</c:v>
                </c:pt>
                <c:pt idx="287">
                  <c:v>des-15</c:v>
                </c:pt>
                <c:pt idx="288">
                  <c:v>gen-16</c:v>
                </c:pt>
                <c:pt idx="289">
                  <c:v>feb-16</c:v>
                </c:pt>
                <c:pt idx="290">
                  <c:v>mar-16</c:v>
                </c:pt>
                <c:pt idx="291">
                  <c:v>abr-16</c:v>
                </c:pt>
                <c:pt idx="292">
                  <c:v>mai-16</c:v>
                </c:pt>
                <c:pt idx="293">
                  <c:v>jun-16</c:v>
                </c:pt>
                <c:pt idx="294">
                  <c:v>jul-16</c:v>
                </c:pt>
                <c:pt idx="295">
                  <c:v>ago-16</c:v>
                </c:pt>
                <c:pt idx="296">
                  <c:v>set-16</c:v>
                </c:pt>
                <c:pt idx="297">
                  <c:v>oct-16</c:v>
                </c:pt>
                <c:pt idx="298">
                  <c:v>nov-16</c:v>
                </c:pt>
                <c:pt idx="299">
                  <c:v>des-16</c:v>
                </c:pt>
                <c:pt idx="300">
                  <c:v>gen-17</c:v>
                </c:pt>
                <c:pt idx="301">
                  <c:v>feb-17</c:v>
                </c:pt>
                <c:pt idx="302">
                  <c:v>mar-17</c:v>
                </c:pt>
                <c:pt idx="303">
                  <c:v>abr-17</c:v>
                </c:pt>
                <c:pt idx="304">
                  <c:v>mai-17</c:v>
                </c:pt>
                <c:pt idx="305">
                  <c:v>jun-17</c:v>
                </c:pt>
                <c:pt idx="306">
                  <c:v>jul-17</c:v>
                </c:pt>
                <c:pt idx="307">
                  <c:v>ago-17</c:v>
                </c:pt>
                <c:pt idx="308">
                  <c:v>set-17</c:v>
                </c:pt>
                <c:pt idx="309">
                  <c:v>oct-17</c:v>
                </c:pt>
                <c:pt idx="310">
                  <c:v>nov-17</c:v>
                </c:pt>
                <c:pt idx="311">
                  <c:v>des-17</c:v>
                </c:pt>
                <c:pt idx="312">
                  <c:v>gen-18</c:v>
                </c:pt>
                <c:pt idx="313">
                  <c:v>feb-18</c:v>
                </c:pt>
                <c:pt idx="314">
                  <c:v>mar-18</c:v>
                </c:pt>
                <c:pt idx="315">
                  <c:v>abr-18</c:v>
                </c:pt>
                <c:pt idx="316">
                  <c:v>mai-18</c:v>
                </c:pt>
                <c:pt idx="317">
                  <c:v>jun-18</c:v>
                </c:pt>
                <c:pt idx="318">
                  <c:v>jul-18</c:v>
                </c:pt>
                <c:pt idx="319">
                  <c:v>ago-18</c:v>
                </c:pt>
                <c:pt idx="320">
                  <c:v>set-18</c:v>
                </c:pt>
                <c:pt idx="321">
                  <c:v>oct-18</c:v>
                </c:pt>
                <c:pt idx="322">
                  <c:v>nov-18</c:v>
                </c:pt>
                <c:pt idx="323">
                  <c:v>des-18</c:v>
                </c:pt>
                <c:pt idx="324">
                  <c:v>gen-19</c:v>
                </c:pt>
                <c:pt idx="325">
                  <c:v>feb-19</c:v>
                </c:pt>
                <c:pt idx="326">
                  <c:v>mar-19</c:v>
                </c:pt>
                <c:pt idx="327">
                  <c:v>abr-19</c:v>
                </c:pt>
                <c:pt idx="328">
                  <c:v>mai-19</c:v>
                </c:pt>
                <c:pt idx="329">
                  <c:v>jun-19</c:v>
                </c:pt>
                <c:pt idx="330">
                  <c:v>jul-19</c:v>
                </c:pt>
                <c:pt idx="331">
                  <c:v>ago-19</c:v>
                </c:pt>
                <c:pt idx="332">
                  <c:v>set-19</c:v>
                </c:pt>
                <c:pt idx="333">
                  <c:v>oct-19</c:v>
                </c:pt>
                <c:pt idx="334">
                  <c:v>nov-19</c:v>
                </c:pt>
                <c:pt idx="335">
                  <c:v>des-19</c:v>
                </c:pt>
                <c:pt idx="336">
                  <c:v>gen-20</c:v>
                </c:pt>
                <c:pt idx="337">
                  <c:v>feb-20</c:v>
                </c:pt>
                <c:pt idx="338">
                  <c:v>mar-20</c:v>
                </c:pt>
                <c:pt idx="339">
                  <c:v>abr-20</c:v>
                </c:pt>
                <c:pt idx="340">
                  <c:v>mai-20</c:v>
                </c:pt>
                <c:pt idx="341">
                  <c:v>jun-20</c:v>
                </c:pt>
                <c:pt idx="342">
                  <c:v>jul-20</c:v>
                </c:pt>
                <c:pt idx="343">
                  <c:v>ago-20</c:v>
                </c:pt>
                <c:pt idx="344">
                  <c:v>set-20</c:v>
                </c:pt>
                <c:pt idx="345">
                  <c:v>oct-20</c:v>
                </c:pt>
                <c:pt idx="346">
                  <c:v>nov-20</c:v>
                </c:pt>
                <c:pt idx="347">
                  <c:v>des-20</c:v>
                </c:pt>
                <c:pt idx="348">
                  <c:v>gen-21</c:v>
                </c:pt>
                <c:pt idx="349">
                  <c:v>feb-21</c:v>
                </c:pt>
                <c:pt idx="350">
                  <c:v>mar-21</c:v>
                </c:pt>
                <c:pt idx="351">
                  <c:v>abr-21</c:v>
                </c:pt>
                <c:pt idx="352">
                  <c:v>mai-21</c:v>
                </c:pt>
                <c:pt idx="353">
                  <c:v>jun-21</c:v>
                </c:pt>
                <c:pt idx="354">
                  <c:v>jul-21</c:v>
                </c:pt>
                <c:pt idx="355">
                  <c:v>ago-21</c:v>
                </c:pt>
                <c:pt idx="356">
                  <c:v>set-21</c:v>
                </c:pt>
                <c:pt idx="357">
                  <c:v>oct-21</c:v>
                </c:pt>
                <c:pt idx="358">
                  <c:v>nov-21</c:v>
                </c:pt>
                <c:pt idx="359">
                  <c:v>des-21</c:v>
                </c:pt>
              </c:strCache>
            </c:strRef>
          </c:cat>
          <c:val>
            <c:numRef>
              <c:f>'GA43'!$B$3:$B$362</c:f>
              <c:numCache>
                <c:formatCode>#,##0</c:formatCode>
                <c:ptCount val="360"/>
                <c:pt idx="0">
                  <c:v>365385.30886012054</c:v>
                </c:pt>
                <c:pt idx="1">
                  <c:v>366467.13064801128</c:v>
                </c:pt>
                <c:pt idx="2">
                  <c:v>361887.41841260681</c:v>
                </c:pt>
                <c:pt idx="3">
                  <c:v>296857.9087182816</c:v>
                </c:pt>
                <c:pt idx="4">
                  <c:v>281159.4725517772</c:v>
                </c:pt>
                <c:pt idx="5">
                  <c:v>299514.38221965794</c:v>
                </c:pt>
                <c:pt idx="6">
                  <c:v>296918.00992872001</c:v>
                </c:pt>
                <c:pt idx="7">
                  <c:v>306191.62669936183</c:v>
                </c:pt>
                <c:pt idx="8">
                  <c:v>278575.12050292699</c:v>
                </c:pt>
                <c:pt idx="9">
                  <c:v>273328.28483165661</c:v>
                </c:pt>
                <c:pt idx="10">
                  <c:v>252028.41585229544</c:v>
                </c:pt>
                <c:pt idx="11">
                  <c:v>256079.23743584214</c:v>
                </c:pt>
                <c:pt idx="12">
                  <c:v>258302.9822220621</c:v>
                </c:pt>
                <c:pt idx="13">
                  <c:v>244167.17752695555</c:v>
                </c:pt>
                <c:pt idx="14">
                  <c:v>251920.23367350639</c:v>
                </c:pt>
                <c:pt idx="15">
                  <c:v>279512.69938576582</c:v>
                </c:pt>
                <c:pt idx="16">
                  <c:v>262245.62162681977</c:v>
                </c:pt>
                <c:pt idx="17">
                  <c:v>246366.88182900019</c:v>
                </c:pt>
                <c:pt idx="18">
                  <c:v>320417.58321012597</c:v>
                </c:pt>
                <c:pt idx="19">
                  <c:v>314786.09979204985</c:v>
                </c:pt>
                <c:pt idx="20">
                  <c:v>356105.68196843489</c:v>
                </c:pt>
                <c:pt idx="21">
                  <c:v>309827.74993088364</c:v>
                </c:pt>
                <c:pt idx="22">
                  <c:v>331067.51769980649</c:v>
                </c:pt>
                <c:pt idx="23">
                  <c:v>318891.01246499101</c:v>
                </c:pt>
                <c:pt idx="24">
                  <c:v>321541.47584532353</c:v>
                </c:pt>
                <c:pt idx="25">
                  <c:v>324246.03031505056</c:v>
                </c:pt>
                <c:pt idx="26">
                  <c:v>347607.37081244821</c:v>
                </c:pt>
                <c:pt idx="27">
                  <c:v>331319.94278364762</c:v>
                </c:pt>
                <c:pt idx="28">
                  <c:v>339421.58595074096</c:v>
                </c:pt>
                <c:pt idx="29">
                  <c:v>348010.04892238532</c:v>
                </c:pt>
                <c:pt idx="30">
                  <c:v>281940.78828747611</c:v>
                </c:pt>
                <c:pt idx="31">
                  <c:v>294736.3359898068</c:v>
                </c:pt>
                <c:pt idx="32">
                  <c:v>274398.08637745969</c:v>
                </c:pt>
                <c:pt idx="33">
                  <c:v>320892.3827725891</c:v>
                </c:pt>
                <c:pt idx="34">
                  <c:v>343003.61809286854</c:v>
                </c:pt>
                <c:pt idx="35">
                  <c:v>380176.21674900549</c:v>
                </c:pt>
                <c:pt idx="36">
                  <c:v>390754.02978615998</c:v>
                </c:pt>
                <c:pt idx="37">
                  <c:v>407906.91524527303</c:v>
                </c:pt>
                <c:pt idx="38">
                  <c:v>477666.39020109904</c:v>
                </c:pt>
                <c:pt idx="39">
                  <c:v>503311.57669515506</c:v>
                </c:pt>
                <c:pt idx="40">
                  <c:v>517279.09800103417</c:v>
                </c:pt>
                <c:pt idx="41">
                  <c:v>541055.13685045659</c:v>
                </c:pt>
                <c:pt idx="42">
                  <c:v>564164.05226401309</c:v>
                </c:pt>
                <c:pt idx="43">
                  <c:v>557865.44541007106</c:v>
                </c:pt>
                <c:pt idx="44">
                  <c:v>552137.8000552936</c:v>
                </c:pt>
                <c:pt idx="45">
                  <c:v>572247.66506797494</c:v>
                </c:pt>
                <c:pt idx="46">
                  <c:v>580229.10581419151</c:v>
                </c:pt>
                <c:pt idx="47">
                  <c:v>571406.24812183762</c:v>
                </c:pt>
                <c:pt idx="48">
                  <c:v>589418.58089021954</c:v>
                </c:pt>
                <c:pt idx="49">
                  <c:v>588871.6598752304</c:v>
                </c:pt>
                <c:pt idx="50">
                  <c:v>530988.18410202779</c:v>
                </c:pt>
                <c:pt idx="51">
                  <c:v>550352.79410527321</c:v>
                </c:pt>
                <c:pt idx="52">
                  <c:v>620947.67588619248</c:v>
                </c:pt>
                <c:pt idx="53">
                  <c:v>622396.11505775736</c:v>
                </c:pt>
                <c:pt idx="54">
                  <c:v>670609.30607142439</c:v>
                </c:pt>
                <c:pt idx="55">
                  <c:v>681181.10898753512</c:v>
                </c:pt>
                <c:pt idx="56">
                  <c:v>727116.4641255876</c:v>
                </c:pt>
                <c:pt idx="57">
                  <c:v>735386.39068190858</c:v>
                </c:pt>
                <c:pt idx="58">
                  <c:v>777613.50113591331</c:v>
                </c:pt>
                <c:pt idx="59">
                  <c:v>767516.49778226577</c:v>
                </c:pt>
                <c:pt idx="60">
                  <c:v>760166.11974565196</c:v>
                </c:pt>
                <c:pt idx="61">
                  <c:v>757064.89728703152</c:v>
                </c:pt>
                <c:pt idx="62">
                  <c:v>733499.21267414349</c:v>
                </c:pt>
                <c:pt idx="63">
                  <c:v>754582.71729592665</c:v>
                </c:pt>
                <c:pt idx="64">
                  <c:v>684727.08040339942</c:v>
                </c:pt>
                <c:pt idx="65">
                  <c:v>689198.6104600149</c:v>
                </c:pt>
                <c:pt idx="66">
                  <c:v>674708.20862332184</c:v>
                </c:pt>
                <c:pt idx="67">
                  <c:v>678428.4735494575</c:v>
                </c:pt>
                <c:pt idx="68">
                  <c:v>655902.53987715335</c:v>
                </c:pt>
                <c:pt idx="69">
                  <c:v>666762.82860336814</c:v>
                </c:pt>
                <c:pt idx="70">
                  <c:v>589755.14766867389</c:v>
                </c:pt>
                <c:pt idx="71">
                  <c:v>595681.12701789802</c:v>
                </c:pt>
                <c:pt idx="72">
                  <c:v>585187.45567535725</c:v>
                </c:pt>
                <c:pt idx="73">
                  <c:v>577668.79424951621</c:v>
                </c:pt>
                <c:pt idx="74">
                  <c:v>581052.49239719694</c:v>
                </c:pt>
                <c:pt idx="75">
                  <c:v>538110.17753897561</c:v>
                </c:pt>
                <c:pt idx="76">
                  <c:v>543681.55974661326</c:v>
                </c:pt>
                <c:pt idx="77">
                  <c:v>571021.60037503135</c:v>
                </c:pt>
                <c:pt idx="78">
                  <c:v>552438.30610748485</c:v>
                </c:pt>
                <c:pt idx="79">
                  <c:v>556567.25926460151</c:v>
                </c:pt>
                <c:pt idx="80">
                  <c:v>555581.59941341204</c:v>
                </c:pt>
                <c:pt idx="81">
                  <c:v>504465.51993557136</c:v>
                </c:pt>
                <c:pt idx="82">
                  <c:v>483273.83313499927</c:v>
                </c:pt>
                <c:pt idx="83">
                  <c:v>473573.49777024513</c:v>
                </c:pt>
                <c:pt idx="84">
                  <c:v>473266.98159700946</c:v>
                </c:pt>
                <c:pt idx="85">
                  <c:v>486873.89564025833</c:v>
                </c:pt>
                <c:pt idx="86">
                  <c:v>566405.8274133642</c:v>
                </c:pt>
                <c:pt idx="87">
                  <c:v>567860.27670597285</c:v>
                </c:pt>
                <c:pt idx="88">
                  <c:v>570636.95262822602</c:v>
                </c:pt>
                <c:pt idx="89">
                  <c:v>645823.56688663678</c:v>
                </c:pt>
                <c:pt idx="90">
                  <c:v>657597.39401151496</c:v>
                </c:pt>
                <c:pt idx="91">
                  <c:v>702835.57510848227</c:v>
                </c:pt>
                <c:pt idx="92">
                  <c:v>705065.33001574606</c:v>
                </c:pt>
                <c:pt idx="93">
                  <c:v>761710.72085391777</c:v>
                </c:pt>
                <c:pt idx="94">
                  <c:v>774416.11674059089</c:v>
                </c:pt>
                <c:pt idx="95">
                  <c:v>850209.75322442979</c:v>
                </c:pt>
                <c:pt idx="96">
                  <c:v>920401.95689541171</c:v>
                </c:pt>
                <c:pt idx="97">
                  <c:v>955014.24398687365</c:v>
                </c:pt>
                <c:pt idx="98">
                  <c:v>888211.74858461635</c:v>
                </c:pt>
                <c:pt idx="99">
                  <c:v>919356.19583378395</c:v>
                </c:pt>
                <c:pt idx="100">
                  <c:v>951774.78874424519</c:v>
                </c:pt>
                <c:pt idx="101">
                  <c:v>862272.06615941273</c:v>
                </c:pt>
                <c:pt idx="102">
                  <c:v>881414.30168403615</c:v>
                </c:pt>
                <c:pt idx="103">
                  <c:v>872134.67479235074</c:v>
                </c:pt>
                <c:pt idx="104">
                  <c:v>883830.37034365896</c:v>
                </c:pt>
                <c:pt idx="105">
                  <c:v>847757.62383854412</c:v>
                </c:pt>
                <c:pt idx="106">
                  <c:v>911428.84617696225</c:v>
                </c:pt>
                <c:pt idx="107">
                  <c:v>883547.89465459855</c:v>
                </c:pt>
                <c:pt idx="108">
                  <c:v>883034.00418304442</c:v>
                </c:pt>
                <c:pt idx="109">
                  <c:v>860880.90548483666</c:v>
                </c:pt>
                <c:pt idx="110">
                  <c:v>947111.36598031106</c:v>
                </c:pt>
                <c:pt idx="111">
                  <c:v>940666.4216941332</c:v>
                </c:pt>
                <c:pt idx="112">
                  <c:v>989091.83561116946</c:v>
                </c:pt>
                <c:pt idx="113">
                  <c:v>1022054.961354922</c:v>
                </c:pt>
                <c:pt idx="114">
                  <c:v>1078365.6372531345</c:v>
                </c:pt>
                <c:pt idx="115">
                  <c:v>1072875.8973711734</c:v>
                </c:pt>
                <c:pt idx="116">
                  <c:v>1093039.9032370516</c:v>
                </c:pt>
                <c:pt idx="117">
                  <c:v>1075194.0252184682</c:v>
                </c:pt>
                <c:pt idx="118">
                  <c:v>1061171.1687281383</c:v>
                </c:pt>
                <c:pt idx="119">
                  <c:v>1063250</c:v>
                </c:pt>
                <c:pt idx="120">
                  <c:v>1131835</c:v>
                </c:pt>
                <c:pt idx="121">
                  <c:v>1213279</c:v>
                </c:pt>
                <c:pt idx="122">
                  <c:v>1186361</c:v>
                </c:pt>
                <c:pt idx="123">
                  <c:v>1177158</c:v>
                </c:pt>
                <c:pt idx="124">
                  <c:v>1137371</c:v>
                </c:pt>
                <c:pt idx="125">
                  <c:v>1282125</c:v>
                </c:pt>
                <c:pt idx="126">
                  <c:v>1246621</c:v>
                </c:pt>
                <c:pt idx="127">
                  <c:v>1235094</c:v>
                </c:pt>
                <c:pt idx="128">
                  <c:v>1207124</c:v>
                </c:pt>
                <c:pt idx="129">
                  <c:v>1260169</c:v>
                </c:pt>
                <c:pt idx="130">
                  <c:v>1242468</c:v>
                </c:pt>
                <c:pt idx="131">
                  <c:v>1213690</c:v>
                </c:pt>
                <c:pt idx="132">
                  <c:v>1105396</c:v>
                </c:pt>
                <c:pt idx="133">
                  <c:v>1035911</c:v>
                </c:pt>
                <c:pt idx="134">
                  <c:v>1029820</c:v>
                </c:pt>
                <c:pt idx="135">
                  <c:v>1067998</c:v>
                </c:pt>
                <c:pt idx="136">
                  <c:v>1038759</c:v>
                </c:pt>
                <c:pt idx="137">
                  <c:v>909052</c:v>
                </c:pt>
                <c:pt idx="138">
                  <c:v>901378</c:v>
                </c:pt>
                <c:pt idx="139">
                  <c:v>899051</c:v>
                </c:pt>
                <c:pt idx="140">
                  <c:v>904393</c:v>
                </c:pt>
                <c:pt idx="141">
                  <c:v>933915</c:v>
                </c:pt>
                <c:pt idx="142">
                  <c:v>930089</c:v>
                </c:pt>
                <c:pt idx="143">
                  <c:v>964187</c:v>
                </c:pt>
                <c:pt idx="144">
                  <c:v>946162</c:v>
                </c:pt>
                <c:pt idx="145">
                  <c:v>980748</c:v>
                </c:pt>
                <c:pt idx="146">
                  <c:v>957271</c:v>
                </c:pt>
                <c:pt idx="147">
                  <c:v>942373</c:v>
                </c:pt>
                <c:pt idx="148">
                  <c:v>1003950</c:v>
                </c:pt>
                <c:pt idx="149">
                  <c:v>997062</c:v>
                </c:pt>
                <c:pt idx="150">
                  <c:v>1003553</c:v>
                </c:pt>
                <c:pt idx="151">
                  <c:v>1004837</c:v>
                </c:pt>
                <c:pt idx="152">
                  <c:v>1015169</c:v>
                </c:pt>
                <c:pt idx="153">
                  <c:v>958035</c:v>
                </c:pt>
                <c:pt idx="154">
                  <c:v>1093414</c:v>
                </c:pt>
                <c:pt idx="155">
                  <c:v>1146887</c:v>
                </c:pt>
                <c:pt idx="156">
                  <c:v>1203555</c:v>
                </c:pt>
                <c:pt idx="157">
                  <c:v>1162763</c:v>
                </c:pt>
                <c:pt idx="158">
                  <c:v>1150375</c:v>
                </c:pt>
                <c:pt idx="159">
                  <c:v>1148519</c:v>
                </c:pt>
                <c:pt idx="160">
                  <c:v>1108422</c:v>
                </c:pt>
                <c:pt idx="161">
                  <c:v>1064876</c:v>
                </c:pt>
                <c:pt idx="162">
                  <c:v>1092997</c:v>
                </c:pt>
                <c:pt idx="163">
                  <c:v>1100711</c:v>
                </c:pt>
                <c:pt idx="164">
                  <c:v>1141927</c:v>
                </c:pt>
                <c:pt idx="165">
                  <c:v>1117318</c:v>
                </c:pt>
                <c:pt idx="166">
                  <c:v>1084793</c:v>
                </c:pt>
                <c:pt idx="167">
                  <c:v>1018798</c:v>
                </c:pt>
                <c:pt idx="168">
                  <c:v>971035</c:v>
                </c:pt>
                <c:pt idx="169">
                  <c:v>962456</c:v>
                </c:pt>
                <c:pt idx="170">
                  <c:v>964291</c:v>
                </c:pt>
                <c:pt idx="171">
                  <c:v>955975</c:v>
                </c:pt>
                <c:pt idx="172">
                  <c:v>1000240</c:v>
                </c:pt>
                <c:pt idx="173">
                  <c:v>1060947</c:v>
                </c:pt>
                <c:pt idx="174">
                  <c:v>1001839</c:v>
                </c:pt>
                <c:pt idx="175">
                  <c:v>997418</c:v>
                </c:pt>
                <c:pt idx="176">
                  <c:v>967787</c:v>
                </c:pt>
                <c:pt idx="177">
                  <c:v>1137967</c:v>
                </c:pt>
                <c:pt idx="178">
                  <c:v>1084198</c:v>
                </c:pt>
                <c:pt idx="179">
                  <c:v>1131381</c:v>
                </c:pt>
                <c:pt idx="180">
                  <c:v>1149778</c:v>
                </c:pt>
                <c:pt idx="181">
                  <c:v>1183517</c:v>
                </c:pt>
                <c:pt idx="182">
                  <c:v>1167807</c:v>
                </c:pt>
                <c:pt idx="183">
                  <c:v>1189878</c:v>
                </c:pt>
                <c:pt idx="184">
                  <c:v>1176237</c:v>
                </c:pt>
                <c:pt idx="185">
                  <c:v>1136566</c:v>
                </c:pt>
                <c:pt idx="186">
                  <c:v>1110147</c:v>
                </c:pt>
                <c:pt idx="187">
                  <c:v>1389016</c:v>
                </c:pt>
                <c:pt idx="188">
                  <c:v>1472224</c:v>
                </c:pt>
                <c:pt idx="189">
                  <c:v>1421854</c:v>
                </c:pt>
                <c:pt idx="190">
                  <c:v>1482542</c:v>
                </c:pt>
                <c:pt idx="191">
                  <c:v>1521105</c:v>
                </c:pt>
                <c:pt idx="192">
                  <c:v>1561237</c:v>
                </c:pt>
                <c:pt idx="193">
                  <c:v>1620641</c:v>
                </c:pt>
                <c:pt idx="194">
                  <c:v>1659443</c:v>
                </c:pt>
                <c:pt idx="195">
                  <c:v>1666952</c:v>
                </c:pt>
                <c:pt idx="196">
                  <c:v>1654522</c:v>
                </c:pt>
                <c:pt idx="197">
                  <c:v>1677196</c:v>
                </c:pt>
                <c:pt idx="198">
                  <c:v>1760308</c:v>
                </c:pt>
                <c:pt idx="199">
                  <c:v>1540261</c:v>
                </c:pt>
                <c:pt idx="200">
                  <c:v>1557183</c:v>
                </c:pt>
                <c:pt idx="201">
                  <c:v>1543137</c:v>
                </c:pt>
                <c:pt idx="202">
                  <c:v>1464579</c:v>
                </c:pt>
                <c:pt idx="203">
                  <c:v>1506487</c:v>
                </c:pt>
                <c:pt idx="204">
                  <c:v>1505475.9</c:v>
                </c:pt>
                <c:pt idx="205">
                  <c:v>1466898</c:v>
                </c:pt>
                <c:pt idx="206">
                  <c:v>1566931.1</c:v>
                </c:pt>
                <c:pt idx="207">
                  <c:v>1555819.8</c:v>
                </c:pt>
                <c:pt idx="208">
                  <c:v>1617505.9</c:v>
                </c:pt>
                <c:pt idx="209">
                  <c:v>1638599.8</c:v>
                </c:pt>
                <c:pt idx="210">
                  <c:v>1601545.5</c:v>
                </c:pt>
                <c:pt idx="211">
                  <c:v>1551329</c:v>
                </c:pt>
                <c:pt idx="212">
                  <c:v>1451397.9</c:v>
                </c:pt>
                <c:pt idx="213">
                  <c:v>1362550.3</c:v>
                </c:pt>
                <c:pt idx="214">
                  <c:v>1319867.7</c:v>
                </c:pt>
                <c:pt idx="215">
                  <c:v>1193436.8999999999</c:v>
                </c:pt>
                <c:pt idx="216">
                  <c:v>1153694.3</c:v>
                </c:pt>
                <c:pt idx="217">
                  <c:v>1150013.8999999999</c:v>
                </c:pt>
                <c:pt idx="218">
                  <c:v>1047904.7</c:v>
                </c:pt>
                <c:pt idx="219">
                  <c:v>1012762.9</c:v>
                </c:pt>
                <c:pt idx="220">
                  <c:v>951369.1</c:v>
                </c:pt>
                <c:pt idx="221">
                  <c:v>896022.3</c:v>
                </c:pt>
                <c:pt idx="222">
                  <c:v>894137.4</c:v>
                </c:pt>
                <c:pt idx="223">
                  <c:v>914241.9</c:v>
                </c:pt>
                <c:pt idx="224">
                  <c:v>922893.6</c:v>
                </c:pt>
                <c:pt idx="225">
                  <c:v>919291.6</c:v>
                </c:pt>
                <c:pt idx="226">
                  <c:v>909122.5</c:v>
                </c:pt>
                <c:pt idx="227">
                  <c:v>874203.7</c:v>
                </c:pt>
                <c:pt idx="228">
                  <c:v>848207.4</c:v>
                </c:pt>
                <c:pt idx="229">
                  <c:v>818148.4</c:v>
                </c:pt>
                <c:pt idx="230">
                  <c:v>782888.5</c:v>
                </c:pt>
                <c:pt idx="231">
                  <c:v>763880.6</c:v>
                </c:pt>
                <c:pt idx="232">
                  <c:v>719793.1</c:v>
                </c:pt>
                <c:pt idx="233">
                  <c:v>709449</c:v>
                </c:pt>
                <c:pt idx="234">
                  <c:v>688378.2</c:v>
                </c:pt>
                <c:pt idx="235">
                  <c:v>767825.6</c:v>
                </c:pt>
                <c:pt idx="236">
                  <c:v>761761</c:v>
                </c:pt>
                <c:pt idx="237">
                  <c:v>797794.6</c:v>
                </c:pt>
                <c:pt idx="238">
                  <c:v>824440.3</c:v>
                </c:pt>
                <c:pt idx="239">
                  <c:v>851247.9</c:v>
                </c:pt>
                <c:pt idx="240">
                  <c:v>848025.08</c:v>
                </c:pt>
                <c:pt idx="241">
                  <c:v>833625.39</c:v>
                </c:pt>
                <c:pt idx="242">
                  <c:v>922170.67</c:v>
                </c:pt>
                <c:pt idx="243">
                  <c:v>924240.87</c:v>
                </c:pt>
                <c:pt idx="244">
                  <c:v>1046059.47</c:v>
                </c:pt>
                <c:pt idx="245">
                  <c:v>1097703.75</c:v>
                </c:pt>
                <c:pt idx="246">
                  <c:v>1106357.21</c:v>
                </c:pt>
                <c:pt idx="247">
                  <c:v>1014554.02</c:v>
                </c:pt>
                <c:pt idx="248">
                  <c:v>1035953.95</c:v>
                </c:pt>
                <c:pt idx="249">
                  <c:v>1013495.69</c:v>
                </c:pt>
                <c:pt idx="250">
                  <c:v>985865.44</c:v>
                </c:pt>
                <c:pt idx="251">
                  <c:v>1016323.46</c:v>
                </c:pt>
                <c:pt idx="252">
                  <c:v>1020186.65</c:v>
                </c:pt>
                <c:pt idx="253">
                  <c:v>1017282.37</c:v>
                </c:pt>
                <c:pt idx="254">
                  <c:v>968359.54</c:v>
                </c:pt>
                <c:pt idx="255">
                  <c:v>987755.38</c:v>
                </c:pt>
                <c:pt idx="256">
                  <c:v>915708.13</c:v>
                </c:pt>
                <c:pt idx="257">
                  <c:v>872533.85</c:v>
                </c:pt>
                <c:pt idx="258">
                  <c:v>873656.55</c:v>
                </c:pt>
                <c:pt idx="259">
                  <c:v>875080.38</c:v>
                </c:pt>
                <c:pt idx="260">
                  <c:v>848935.16</c:v>
                </c:pt>
                <c:pt idx="261">
                  <c:v>846370.66</c:v>
                </c:pt>
                <c:pt idx="262">
                  <c:v>850307.47</c:v>
                </c:pt>
                <c:pt idx="263">
                  <c:v>835762.35</c:v>
                </c:pt>
                <c:pt idx="264">
                  <c:v>858892.28</c:v>
                </c:pt>
                <c:pt idx="265">
                  <c:v>859130.11</c:v>
                </c:pt>
                <c:pt idx="266">
                  <c:v>808048.75</c:v>
                </c:pt>
                <c:pt idx="267">
                  <c:v>794047.25</c:v>
                </c:pt>
                <c:pt idx="268">
                  <c:v>791262.71</c:v>
                </c:pt>
                <c:pt idx="269">
                  <c:v>805634.46</c:v>
                </c:pt>
                <c:pt idx="270">
                  <c:v>834945.37</c:v>
                </c:pt>
                <c:pt idx="271">
                  <c:v>861357.73</c:v>
                </c:pt>
                <c:pt idx="272">
                  <c:v>901639.2</c:v>
                </c:pt>
                <c:pt idx="273">
                  <c:v>933254.38</c:v>
                </c:pt>
                <c:pt idx="274">
                  <c:v>937827.43</c:v>
                </c:pt>
                <c:pt idx="275">
                  <c:v>924033.64</c:v>
                </c:pt>
                <c:pt idx="276">
                  <c:v>930440.75</c:v>
                </c:pt>
                <c:pt idx="277">
                  <c:v>942061.01</c:v>
                </c:pt>
                <c:pt idx="278">
                  <c:v>981778.12</c:v>
                </c:pt>
                <c:pt idx="279">
                  <c:v>1021477.79</c:v>
                </c:pt>
                <c:pt idx="280">
                  <c:v>1024684.56</c:v>
                </c:pt>
                <c:pt idx="281">
                  <c:v>1059393.43</c:v>
                </c:pt>
                <c:pt idx="282">
                  <c:v>1074675.93</c:v>
                </c:pt>
                <c:pt idx="283">
                  <c:v>1100838.72</c:v>
                </c:pt>
                <c:pt idx="284">
                  <c:v>1104790.6100000001</c:v>
                </c:pt>
                <c:pt idx="285">
                  <c:v>1105651.18</c:v>
                </c:pt>
                <c:pt idx="286">
                  <c:v>1143666.01</c:v>
                </c:pt>
                <c:pt idx="287">
                  <c:v>1157188.83</c:v>
                </c:pt>
                <c:pt idx="288">
                  <c:v>1141870.6200000001</c:v>
                </c:pt>
                <c:pt idx="289">
                  <c:v>1128678.33</c:v>
                </c:pt>
                <c:pt idx="290">
                  <c:v>1104597.98</c:v>
                </c:pt>
                <c:pt idx="291">
                  <c:v>1077375.1100000001</c:v>
                </c:pt>
                <c:pt idx="292">
                  <c:v>1043384.22</c:v>
                </c:pt>
                <c:pt idx="293">
                  <c:v>1033022.5</c:v>
                </c:pt>
                <c:pt idx="294">
                  <c:v>1023094.43</c:v>
                </c:pt>
                <c:pt idx="295">
                  <c:v>1004259.66</c:v>
                </c:pt>
                <c:pt idx="296">
                  <c:v>993674.31</c:v>
                </c:pt>
                <c:pt idx="297">
                  <c:v>1049860.8600000001</c:v>
                </c:pt>
                <c:pt idx="298">
                  <c:v>1102261.02</c:v>
                </c:pt>
                <c:pt idx="299">
                  <c:v>1165684.33</c:v>
                </c:pt>
                <c:pt idx="300">
                  <c:v>1192299.1299999999</c:v>
                </c:pt>
                <c:pt idx="301">
                  <c:v>1224033.6000000001</c:v>
                </c:pt>
                <c:pt idx="302">
                  <c:v>1359081.75</c:v>
                </c:pt>
                <c:pt idx="303">
                  <c:v>1435617.41</c:v>
                </c:pt>
                <c:pt idx="304">
                  <c:v>1514852.92</c:v>
                </c:pt>
                <c:pt idx="305">
                  <c:v>1628104.02</c:v>
                </c:pt>
                <c:pt idx="306">
                  <c:v>1721051.52</c:v>
                </c:pt>
                <c:pt idx="307">
                  <c:v>1749308.1</c:v>
                </c:pt>
                <c:pt idx="308">
                  <c:v>1841039.38</c:v>
                </c:pt>
                <c:pt idx="309">
                  <c:v>1826356.84</c:v>
                </c:pt>
                <c:pt idx="310">
                  <c:v>1862182.24</c:v>
                </c:pt>
                <c:pt idx="311">
                  <c:v>1853589</c:v>
                </c:pt>
                <c:pt idx="312">
                  <c:v>1888533.74327</c:v>
                </c:pt>
                <c:pt idx="313">
                  <c:v>1926529.8488599998</c:v>
                </c:pt>
                <c:pt idx="314">
                  <c:v>1898546.7660099997</c:v>
                </c:pt>
                <c:pt idx="315">
                  <c:v>1895179.8396099999</c:v>
                </c:pt>
                <c:pt idx="316">
                  <c:v>1919378.8916699998</c:v>
                </c:pt>
                <c:pt idx="317">
                  <c:v>1842805.4944800001</c:v>
                </c:pt>
                <c:pt idx="318">
                  <c:v>1876439.95417</c:v>
                </c:pt>
                <c:pt idx="319">
                  <c:v>1908750.2236500001</c:v>
                </c:pt>
                <c:pt idx="320">
                  <c:v>1885151.6837600002</c:v>
                </c:pt>
                <c:pt idx="321">
                  <c:v>1972338.1992000001</c:v>
                </c:pt>
                <c:pt idx="322">
                  <c:v>1953818.3945499999</c:v>
                </c:pt>
                <c:pt idx="323">
                  <c:v>1957414.6978499999</c:v>
                </c:pt>
                <c:pt idx="324">
                  <c:v>1936654.69</c:v>
                </c:pt>
                <c:pt idx="325">
                  <c:v>1942338.13</c:v>
                </c:pt>
                <c:pt idx="326">
                  <c:v>1904331.81</c:v>
                </c:pt>
                <c:pt idx="327">
                  <c:v>1896086.6400000001</c:v>
                </c:pt>
                <c:pt idx="328">
                  <c:v>1885740.5700000003</c:v>
                </c:pt>
                <c:pt idx="329">
                  <c:v>1884380.05</c:v>
                </c:pt>
                <c:pt idx="330">
                  <c:v>1773204.55</c:v>
                </c:pt>
                <c:pt idx="331">
                  <c:v>1783218.88</c:v>
                </c:pt>
                <c:pt idx="332">
                  <c:v>1825308.44</c:v>
                </c:pt>
                <c:pt idx="333">
                  <c:v>1770120.01</c:v>
                </c:pt>
                <c:pt idx="334">
                  <c:v>1793876.62</c:v>
                </c:pt>
                <c:pt idx="335">
                  <c:v>1789755</c:v>
                </c:pt>
                <c:pt idx="336">
                  <c:v>1849539.1854399999</c:v>
                </c:pt>
                <c:pt idx="337">
                  <c:v>1866440.1738699998</c:v>
                </c:pt>
                <c:pt idx="338">
                  <c:v>1848024.8355299998</c:v>
                </c:pt>
                <c:pt idx="339">
                  <c:v>1923305.9923299998</c:v>
                </c:pt>
                <c:pt idx="340">
                  <c:v>1847467.9736299999</c:v>
                </c:pt>
                <c:pt idx="341">
                  <c:v>1788566.5305599999</c:v>
                </c:pt>
                <c:pt idx="342">
                  <c:v>1783121.0101100001</c:v>
                </c:pt>
                <c:pt idx="343">
                  <c:v>1719324.09874</c:v>
                </c:pt>
                <c:pt idx="344">
                  <c:v>1634030.2367500002</c:v>
                </c:pt>
                <c:pt idx="345">
                  <c:v>1555406.2252400001</c:v>
                </c:pt>
                <c:pt idx="346">
                  <c:v>1576905.87381</c:v>
                </c:pt>
                <c:pt idx="347">
                  <c:v>1624474.6714600001</c:v>
                </c:pt>
                <c:pt idx="348">
                  <c:v>1629332.9933799999</c:v>
                </c:pt>
                <c:pt idx="349">
                  <c:v>1598738.4044700002</c:v>
                </c:pt>
                <c:pt idx="350">
                  <c:v>1637773.4041800001</c:v>
                </c:pt>
                <c:pt idx="351">
                  <c:v>1573549.9493</c:v>
                </c:pt>
                <c:pt idx="352">
                  <c:v>1625275.3022499999</c:v>
                </c:pt>
                <c:pt idx="353">
                  <c:v>1682592.6558300001</c:v>
                </c:pt>
                <c:pt idx="354">
                  <c:v>1700441.2325599999</c:v>
                </c:pt>
                <c:pt idx="355">
                  <c:v>1766782.61402</c:v>
                </c:pt>
                <c:pt idx="356">
                  <c:v>1781807.98914</c:v>
                </c:pt>
                <c:pt idx="357">
                  <c:v>1852902.1341600001</c:v>
                </c:pt>
                <c:pt idx="358">
                  <c:v>1806042.9993800002</c:v>
                </c:pt>
                <c:pt idx="359">
                  <c:v>1793140.2503900002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94D-4C2C-9482-A2295DFB0F73}"/>
            </c:ext>
          </c:extLst>
        </c:ser>
        <c:ser>
          <c:idx val="1"/>
          <c:order val="1"/>
          <c:tx>
            <c:strRef>
              <c:f>'GA43'!$C$2</c:f>
              <c:strCache>
                <c:ptCount val="1"/>
                <c:pt idx="0">
                  <c:v>Importacions</c:v>
                </c:pt>
              </c:strCache>
            </c:strRef>
          </c:tx>
          <c:spPr>
            <a:ln w="25400">
              <a:solidFill>
                <a:srgbClr val="808080"/>
              </a:solidFill>
              <a:prstDash val="solid"/>
            </a:ln>
          </c:spPr>
          <c:marker>
            <c:symbol val="none"/>
          </c:marker>
          <c:cat>
            <c:strRef>
              <c:f>'GA43'!$A$3:$A$362</c:f>
              <c:strCache>
                <c:ptCount val="360"/>
                <c:pt idx="0">
                  <c:v>gen-92</c:v>
                </c:pt>
                <c:pt idx="1">
                  <c:v>feb-92</c:v>
                </c:pt>
                <c:pt idx="2">
                  <c:v>mar-92</c:v>
                </c:pt>
                <c:pt idx="3">
                  <c:v>abr-92</c:v>
                </c:pt>
                <c:pt idx="4">
                  <c:v>mai-92</c:v>
                </c:pt>
                <c:pt idx="5">
                  <c:v>jun-92</c:v>
                </c:pt>
                <c:pt idx="6">
                  <c:v>jul-92</c:v>
                </c:pt>
                <c:pt idx="7">
                  <c:v>ago-92</c:v>
                </c:pt>
                <c:pt idx="8">
                  <c:v>set-92</c:v>
                </c:pt>
                <c:pt idx="9">
                  <c:v>oct-92</c:v>
                </c:pt>
                <c:pt idx="10">
                  <c:v>nov-92</c:v>
                </c:pt>
                <c:pt idx="11">
                  <c:v>des-92</c:v>
                </c:pt>
                <c:pt idx="12">
                  <c:v>gen-93</c:v>
                </c:pt>
                <c:pt idx="13">
                  <c:v>feb-93</c:v>
                </c:pt>
                <c:pt idx="14">
                  <c:v>mar-93</c:v>
                </c:pt>
                <c:pt idx="15">
                  <c:v>abr-93</c:v>
                </c:pt>
                <c:pt idx="16">
                  <c:v>mai-93</c:v>
                </c:pt>
                <c:pt idx="17">
                  <c:v>jun-93</c:v>
                </c:pt>
                <c:pt idx="18">
                  <c:v>jul-93</c:v>
                </c:pt>
                <c:pt idx="19">
                  <c:v>ago-93</c:v>
                </c:pt>
                <c:pt idx="20">
                  <c:v>set-93</c:v>
                </c:pt>
                <c:pt idx="21">
                  <c:v>oct-93</c:v>
                </c:pt>
                <c:pt idx="22">
                  <c:v>nov-93</c:v>
                </c:pt>
                <c:pt idx="23">
                  <c:v>des-93</c:v>
                </c:pt>
                <c:pt idx="24">
                  <c:v>gen-94</c:v>
                </c:pt>
                <c:pt idx="25">
                  <c:v>feb-94</c:v>
                </c:pt>
                <c:pt idx="26">
                  <c:v>mar-94</c:v>
                </c:pt>
                <c:pt idx="27">
                  <c:v>abr-94</c:v>
                </c:pt>
                <c:pt idx="28">
                  <c:v>mai-94</c:v>
                </c:pt>
                <c:pt idx="29">
                  <c:v>jun-94</c:v>
                </c:pt>
                <c:pt idx="30">
                  <c:v>jul-94</c:v>
                </c:pt>
                <c:pt idx="31">
                  <c:v>ago-94</c:v>
                </c:pt>
                <c:pt idx="32">
                  <c:v>set-94</c:v>
                </c:pt>
                <c:pt idx="33">
                  <c:v>oct-94</c:v>
                </c:pt>
                <c:pt idx="34">
                  <c:v>nov-94</c:v>
                </c:pt>
                <c:pt idx="35">
                  <c:v>des-94</c:v>
                </c:pt>
                <c:pt idx="36">
                  <c:v>gen-95</c:v>
                </c:pt>
                <c:pt idx="37">
                  <c:v>feb-95</c:v>
                </c:pt>
                <c:pt idx="38">
                  <c:v>mar-95</c:v>
                </c:pt>
                <c:pt idx="39">
                  <c:v>abr-95</c:v>
                </c:pt>
                <c:pt idx="40">
                  <c:v>mai-95</c:v>
                </c:pt>
                <c:pt idx="41">
                  <c:v>jun-95</c:v>
                </c:pt>
                <c:pt idx="42">
                  <c:v>jul-95</c:v>
                </c:pt>
                <c:pt idx="43">
                  <c:v>ago-95</c:v>
                </c:pt>
                <c:pt idx="44">
                  <c:v>set-95</c:v>
                </c:pt>
                <c:pt idx="45">
                  <c:v>oct-95</c:v>
                </c:pt>
                <c:pt idx="46">
                  <c:v>nov-95</c:v>
                </c:pt>
                <c:pt idx="47">
                  <c:v>des-95</c:v>
                </c:pt>
                <c:pt idx="48">
                  <c:v>gen-96</c:v>
                </c:pt>
                <c:pt idx="49">
                  <c:v>feb-96</c:v>
                </c:pt>
                <c:pt idx="50">
                  <c:v>mar-96</c:v>
                </c:pt>
                <c:pt idx="51">
                  <c:v>abr-96</c:v>
                </c:pt>
                <c:pt idx="52">
                  <c:v>mai-96</c:v>
                </c:pt>
                <c:pt idx="53">
                  <c:v>jun-96</c:v>
                </c:pt>
                <c:pt idx="54">
                  <c:v>jul-96</c:v>
                </c:pt>
                <c:pt idx="55">
                  <c:v>ago-96</c:v>
                </c:pt>
                <c:pt idx="56">
                  <c:v>set-96</c:v>
                </c:pt>
                <c:pt idx="57">
                  <c:v>oct-96</c:v>
                </c:pt>
                <c:pt idx="58">
                  <c:v>nov-96</c:v>
                </c:pt>
                <c:pt idx="59">
                  <c:v>des-96</c:v>
                </c:pt>
                <c:pt idx="60">
                  <c:v>gen-97</c:v>
                </c:pt>
                <c:pt idx="61">
                  <c:v>feb-97</c:v>
                </c:pt>
                <c:pt idx="62">
                  <c:v>mar-97</c:v>
                </c:pt>
                <c:pt idx="63">
                  <c:v>abr-97</c:v>
                </c:pt>
                <c:pt idx="64">
                  <c:v>mai-97</c:v>
                </c:pt>
                <c:pt idx="65">
                  <c:v>jun-97</c:v>
                </c:pt>
                <c:pt idx="66">
                  <c:v>jul-97</c:v>
                </c:pt>
                <c:pt idx="67">
                  <c:v>ago-97</c:v>
                </c:pt>
                <c:pt idx="68">
                  <c:v>set-97</c:v>
                </c:pt>
                <c:pt idx="69">
                  <c:v>oct-97</c:v>
                </c:pt>
                <c:pt idx="70">
                  <c:v>nov-97</c:v>
                </c:pt>
                <c:pt idx="71">
                  <c:v>des-97</c:v>
                </c:pt>
                <c:pt idx="72">
                  <c:v>gen-98</c:v>
                </c:pt>
                <c:pt idx="73">
                  <c:v>feb-98</c:v>
                </c:pt>
                <c:pt idx="74">
                  <c:v>mar-98</c:v>
                </c:pt>
                <c:pt idx="75">
                  <c:v>abr-98</c:v>
                </c:pt>
                <c:pt idx="76">
                  <c:v>mai-98</c:v>
                </c:pt>
                <c:pt idx="77">
                  <c:v>jun-98</c:v>
                </c:pt>
                <c:pt idx="78">
                  <c:v>jul-98</c:v>
                </c:pt>
                <c:pt idx="79">
                  <c:v>ago-98</c:v>
                </c:pt>
                <c:pt idx="80">
                  <c:v>set-98</c:v>
                </c:pt>
                <c:pt idx="81">
                  <c:v>oct-98</c:v>
                </c:pt>
                <c:pt idx="82">
                  <c:v>nov-98</c:v>
                </c:pt>
                <c:pt idx="83">
                  <c:v>des-98</c:v>
                </c:pt>
                <c:pt idx="84">
                  <c:v>gen-99</c:v>
                </c:pt>
                <c:pt idx="85">
                  <c:v>feb-99</c:v>
                </c:pt>
                <c:pt idx="86">
                  <c:v>mar-99</c:v>
                </c:pt>
                <c:pt idx="87">
                  <c:v>abr-99</c:v>
                </c:pt>
                <c:pt idx="88">
                  <c:v>mai-99</c:v>
                </c:pt>
                <c:pt idx="89">
                  <c:v>jun-99</c:v>
                </c:pt>
                <c:pt idx="90">
                  <c:v>jul-99</c:v>
                </c:pt>
                <c:pt idx="91">
                  <c:v>ago-99</c:v>
                </c:pt>
                <c:pt idx="92">
                  <c:v>set-99</c:v>
                </c:pt>
                <c:pt idx="93">
                  <c:v>oct-99</c:v>
                </c:pt>
                <c:pt idx="94">
                  <c:v>nov-99</c:v>
                </c:pt>
                <c:pt idx="95">
                  <c:v>des-99</c:v>
                </c:pt>
                <c:pt idx="96">
                  <c:v>gen-00</c:v>
                </c:pt>
                <c:pt idx="97">
                  <c:v>feb-00</c:v>
                </c:pt>
                <c:pt idx="98">
                  <c:v>mar-00</c:v>
                </c:pt>
                <c:pt idx="99">
                  <c:v>abr-00</c:v>
                </c:pt>
                <c:pt idx="100">
                  <c:v>mai-00</c:v>
                </c:pt>
                <c:pt idx="101">
                  <c:v>jun-00</c:v>
                </c:pt>
                <c:pt idx="102">
                  <c:v>jul-00</c:v>
                </c:pt>
                <c:pt idx="103">
                  <c:v>ago-00</c:v>
                </c:pt>
                <c:pt idx="104">
                  <c:v>set-00</c:v>
                </c:pt>
                <c:pt idx="105">
                  <c:v>oct-00</c:v>
                </c:pt>
                <c:pt idx="106">
                  <c:v>nov-00</c:v>
                </c:pt>
                <c:pt idx="107">
                  <c:v>des-00</c:v>
                </c:pt>
                <c:pt idx="108">
                  <c:v>gen-01</c:v>
                </c:pt>
                <c:pt idx="109">
                  <c:v>feb-01</c:v>
                </c:pt>
                <c:pt idx="110">
                  <c:v>mar-01</c:v>
                </c:pt>
                <c:pt idx="111">
                  <c:v>abr-01</c:v>
                </c:pt>
                <c:pt idx="112">
                  <c:v>mai-01</c:v>
                </c:pt>
                <c:pt idx="113">
                  <c:v>jun-01</c:v>
                </c:pt>
                <c:pt idx="114">
                  <c:v>jul-01</c:v>
                </c:pt>
                <c:pt idx="115">
                  <c:v>ago-01</c:v>
                </c:pt>
                <c:pt idx="116">
                  <c:v>set-01</c:v>
                </c:pt>
                <c:pt idx="117">
                  <c:v>oct-01</c:v>
                </c:pt>
                <c:pt idx="118">
                  <c:v>nov-01</c:v>
                </c:pt>
                <c:pt idx="119">
                  <c:v>des-01</c:v>
                </c:pt>
                <c:pt idx="120">
                  <c:v>gen-02</c:v>
                </c:pt>
                <c:pt idx="121">
                  <c:v>feb-02</c:v>
                </c:pt>
                <c:pt idx="122">
                  <c:v>mar-02</c:v>
                </c:pt>
                <c:pt idx="123">
                  <c:v>abr-02</c:v>
                </c:pt>
                <c:pt idx="124">
                  <c:v>mai-02</c:v>
                </c:pt>
                <c:pt idx="125">
                  <c:v>jun-02</c:v>
                </c:pt>
                <c:pt idx="126">
                  <c:v>jul-02</c:v>
                </c:pt>
                <c:pt idx="127">
                  <c:v>ago-02</c:v>
                </c:pt>
                <c:pt idx="128">
                  <c:v>set-02</c:v>
                </c:pt>
                <c:pt idx="129">
                  <c:v>oct-02</c:v>
                </c:pt>
                <c:pt idx="130">
                  <c:v>nov-02</c:v>
                </c:pt>
                <c:pt idx="131">
                  <c:v>des-02</c:v>
                </c:pt>
                <c:pt idx="132">
                  <c:v>gen-03</c:v>
                </c:pt>
                <c:pt idx="133">
                  <c:v>feb-03</c:v>
                </c:pt>
                <c:pt idx="134">
                  <c:v>mar-03</c:v>
                </c:pt>
                <c:pt idx="135">
                  <c:v>abr-03</c:v>
                </c:pt>
                <c:pt idx="136">
                  <c:v>mai-03</c:v>
                </c:pt>
                <c:pt idx="137">
                  <c:v>jun-03</c:v>
                </c:pt>
                <c:pt idx="138">
                  <c:v>jul-03</c:v>
                </c:pt>
                <c:pt idx="139">
                  <c:v>ago-03</c:v>
                </c:pt>
                <c:pt idx="140">
                  <c:v>set-03</c:v>
                </c:pt>
                <c:pt idx="141">
                  <c:v>oct-03</c:v>
                </c:pt>
                <c:pt idx="142">
                  <c:v>nov-03</c:v>
                </c:pt>
                <c:pt idx="143">
                  <c:v>des-03</c:v>
                </c:pt>
                <c:pt idx="144">
                  <c:v>gen-04</c:v>
                </c:pt>
                <c:pt idx="145">
                  <c:v>feb-04</c:v>
                </c:pt>
                <c:pt idx="146">
                  <c:v>mar-04</c:v>
                </c:pt>
                <c:pt idx="147">
                  <c:v>abr-04</c:v>
                </c:pt>
                <c:pt idx="148">
                  <c:v>mai-04</c:v>
                </c:pt>
                <c:pt idx="149">
                  <c:v>jun-04</c:v>
                </c:pt>
                <c:pt idx="150">
                  <c:v>jul-04</c:v>
                </c:pt>
                <c:pt idx="151">
                  <c:v>ago-04</c:v>
                </c:pt>
                <c:pt idx="152">
                  <c:v>set-04</c:v>
                </c:pt>
                <c:pt idx="153">
                  <c:v>oct-04</c:v>
                </c:pt>
                <c:pt idx="154">
                  <c:v>nov-04</c:v>
                </c:pt>
                <c:pt idx="155">
                  <c:v>des-04</c:v>
                </c:pt>
                <c:pt idx="156">
                  <c:v>gen-05</c:v>
                </c:pt>
                <c:pt idx="157">
                  <c:v>feb-05</c:v>
                </c:pt>
                <c:pt idx="158">
                  <c:v>mar-05</c:v>
                </c:pt>
                <c:pt idx="159">
                  <c:v>abr-05</c:v>
                </c:pt>
                <c:pt idx="160">
                  <c:v>mai-05</c:v>
                </c:pt>
                <c:pt idx="161">
                  <c:v>jun-05</c:v>
                </c:pt>
                <c:pt idx="162">
                  <c:v>jul-05</c:v>
                </c:pt>
                <c:pt idx="163">
                  <c:v>ago-05</c:v>
                </c:pt>
                <c:pt idx="164">
                  <c:v>set-05</c:v>
                </c:pt>
                <c:pt idx="165">
                  <c:v>oct-05</c:v>
                </c:pt>
                <c:pt idx="166">
                  <c:v>nov-05</c:v>
                </c:pt>
                <c:pt idx="167">
                  <c:v>des-05</c:v>
                </c:pt>
                <c:pt idx="168">
                  <c:v>gen-06</c:v>
                </c:pt>
                <c:pt idx="169">
                  <c:v>feb-06</c:v>
                </c:pt>
                <c:pt idx="170">
                  <c:v>mar-06</c:v>
                </c:pt>
                <c:pt idx="171">
                  <c:v>abr-06</c:v>
                </c:pt>
                <c:pt idx="172">
                  <c:v>mai-06</c:v>
                </c:pt>
                <c:pt idx="173">
                  <c:v>jun-06</c:v>
                </c:pt>
                <c:pt idx="174">
                  <c:v>jul-06</c:v>
                </c:pt>
                <c:pt idx="175">
                  <c:v>ago-06</c:v>
                </c:pt>
                <c:pt idx="176">
                  <c:v>set-06</c:v>
                </c:pt>
                <c:pt idx="177">
                  <c:v>oct-06</c:v>
                </c:pt>
                <c:pt idx="178">
                  <c:v>nov-06</c:v>
                </c:pt>
                <c:pt idx="179">
                  <c:v>des-06</c:v>
                </c:pt>
                <c:pt idx="180">
                  <c:v>gen-07</c:v>
                </c:pt>
                <c:pt idx="181">
                  <c:v>feb-07</c:v>
                </c:pt>
                <c:pt idx="182">
                  <c:v>mar-07</c:v>
                </c:pt>
                <c:pt idx="183">
                  <c:v>abr-07</c:v>
                </c:pt>
                <c:pt idx="184">
                  <c:v>mai-07</c:v>
                </c:pt>
                <c:pt idx="185">
                  <c:v>jun-07</c:v>
                </c:pt>
                <c:pt idx="186">
                  <c:v>jul-07</c:v>
                </c:pt>
                <c:pt idx="187">
                  <c:v>ago-07</c:v>
                </c:pt>
                <c:pt idx="188">
                  <c:v>set-07</c:v>
                </c:pt>
                <c:pt idx="189">
                  <c:v>oct-07</c:v>
                </c:pt>
                <c:pt idx="190">
                  <c:v>nov-07</c:v>
                </c:pt>
                <c:pt idx="191">
                  <c:v>des-07</c:v>
                </c:pt>
                <c:pt idx="192">
                  <c:v>gen-08</c:v>
                </c:pt>
                <c:pt idx="193">
                  <c:v>feb-08</c:v>
                </c:pt>
                <c:pt idx="194">
                  <c:v>mar-08</c:v>
                </c:pt>
                <c:pt idx="195">
                  <c:v>abr-08</c:v>
                </c:pt>
                <c:pt idx="196">
                  <c:v>mai-08</c:v>
                </c:pt>
                <c:pt idx="197">
                  <c:v>jun-08</c:v>
                </c:pt>
                <c:pt idx="198">
                  <c:v>jul-08</c:v>
                </c:pt>
                <c:pt idx="199">
                  <c:v>ago-08</c:v>
                </c:pt>
                <c:pt idx="200">
                  <c:v>set-08</c:v>
                </c:pt>
                <c:pt idx="201">
                  <c:v>oct-08</c:v>
                </c:pt>
                <c:pt idx="202">
                  <c:v>nov-08</c:v>
                </c:pt>
                <c:pt idx="203">
                  <c:v>des-08</c:v>
                </c:pt>
                <c:pt idx="204">
                  <c:v>gen-09</c:v>
                </c:pt>
                <c:pt idx="205">
                  <c:v>feb-09</c:v>
                </c:pt>
                <c:pt idx="206">
                  <c:v>mar-09</c:v>
                </c:pt>
                <c:pt idx="207">
                  <c:v>abr-09</c:v>
                </c:pt>
                <c:pt idx="208">
                  <c:v>mai-09</c:v>
                </c:pt>
                <c:pt idx="209">
                  <c:v>jun-09</c:v>
                </c:pt>
                <c:pt idx="210">
                  <c:v>jul-09</c:v>
                </c:pt>
                <c:pt idx="211">
                  <c:v>ago-09</c:v>
                </c:pt>
                <c:pt idx="212">
                  <c:v>set-09</c:v>
                </c:pt>
                <c:pt idx="213">
                  <c:v>oct-09</c:v>
                </c:pt>
                <c:pt idx="214">
                  <c:v>nov-09</c:v>
                </c:pt>
                <c:pt idx="215">
                  <c:v>des-09</c:v>
                </c:pt>
                <c:pt idx="216">
                  <c:v>gen-10</c:v>
                </c:pt>
                <c:pt idx="217">
                  <c:v>feb-10</c:v>
                </c:pt>
                <c:pt idx="218">
                  <c:v>mar-10</c:v>
                </c:pt>
                <c:pt idx="219">
                  <c:v>abr-10</c:v>
                </c:pt>
                <c:pt idx="220">
                  <c:v>mai-10</c:v>
                </c:pt>
                <c:pt idx="221">
                  <c:v>jun-10</c:v>
                </c:pt>
                <c:pt idx="222">
                  <c:v>jul-10</c:v>
                </c:pt>
                <c:pt idx="223">
                  <c:v>ago-10</c:v>
                </c:pt>
                <c:pt idx="224">
                  <c:v>set-10</c:v>
                </c:pt>
                <c:pt idx="225">
                  <c:v>oct-10</c:v>
                </c:pt>
                <c:pt idx="226">
                  <c:v>nov-10</c:v>
                </c:pt>
                <c:pt idx="227">
                  <c:v>des-10</c:v>
                </c:pt>
                <c:pt idx="228">
                  <c:v>gen-11</c:v>
                </c:pt>
                <c:pt idx="229">
                  <c:v>feb-11</c:v>
                </c:pt>
                <c:pt idx="230">
                  <c:v>mar-11</c:v>
                </c:pt>
                <c:pt idx="231">
                  <c:v>abr-11</c:v>
                </c:pt>
                <c:pt idx="232">
                  <c:v>mai-11</c:v>
                </c:pt>
                <c:pt idx="233">
                  <c:v>jun-11</c:v>
                </c:pt>
                <c:pt idx="234">
                  <c:v>jul-11</c:v>
                </c:pt>
                <c:pt idx="235">
                  <c:v>ago-11</c:v>
                </c:pt>
                <c:pt idx="236">
                  <c:v>set-11</c:v>
                </c:pt>
                <c:pt idx="237">
                  <c:v>oct-11</c:v>
                </c:pt>
                <c:pt idx="238">
                  <c:v>nov-11</c:v>
                </c:pt>
                <c:pt idx="239">
                  <c:v>des-11</c:v>
                </c:pt>
                <c:pt idx="240">
                  <c:v>gen-12</c:v>
                </c:pt>
                <c:pt idx="241">
                  <c:v>feb-12</c:v>
                </c:pt>
                <c:pt idx="242">
                  <c:v>mar-12</c:v>
                </c:pt>
                <c:pt idx="243">
                  <c:v>abr-12</c:v>
                </c:pt>
                <c:pt idx="244">
                  <c:v>mai-12</c:v>
                </c:pt>
                <c:pt idx="245">
                  <c:v>jun-12</c:v>
                </c:pt>
                <c:pt idx="246">
                  <c:v>jul-12</c:v>
                </c:pt>
                <c:pt idx="247">
                  <c:v>ago-12</c:v>
                </c:pt>
                <c:pt idx="248">
                  <c:v>set-12</c:v>
                </c:pt>
                <c:pt idx="249">
                  <c:v>oct-12</c:v>
                </c:pt>
                <c:pt idx="250">
                  <c:v>nov-12</c:v>
                </c:pt>
                <c:pt idx="251">
                  <c:v>des-12</c:v>
                </c:pt>
                <c:pt idx="252">
                  <c:v>gen-13</c:v>
                </c:pt>
                <c:pt idx="253">
                  <c:v>feb-13</c:v>
                </c:pt>
                <c:pt idx="254">
                  <c:v>mar-13</c:v>
                </c:pt>
                <c:pt idx="255">
                  <c:v>abr-13</c:v>
                </c:pt>
                <c:pt idx="256">
                  <c:v>mai-13</c:v>
                </c:pt>
                <c:pt idx="257">
                  <c:v>jun-13</c:v>
                </c:pt>
                <c:pt idx="258">
                  <c:v>jul-13</c:v>
                </c:pt>
                <c:pt idx="259">
                  <c:v>ago-13</c:v>
                </c:pt>
                <c:pt idx="260">
                  <c:v>set-13</c:v>
                </c:pt>
                <c:pt idx="261">
                  <c:v>oct-13</c:v>
                </c:pt>
                <c:pt idx="262">
                  <c:v>nov-13</c:v>
                </c:pt>
                <c:pt idx="263">
                  <c:v>des-13</c:v>
                </c:pt>
                <c:pt idx="264">
                  <c:v>gen-14</c:v>
                </c:pt>
                <c:pt idx="265">
                  <c:v>feb-14</c:v>
                </c:pt>
                <c:pt idx="266">
                  <c:v>mar-14</c:v>
                </c:pt>
                <c:pt idx="267">
                  <c:v>abr-14</c:v>
                </c:pt>
                <c:pt idx="268">
                  <c:v>mai-14</c:v>
                </c:pt>
                <c:pt idx="269">
                  <c:v>jun-14</c:v>
                </c:pt>
                <c:pt idx="270">
                  <c:v>jul-14</c:v>
                </c:pt>
                <c:pt idx="271">
                  <c:v>ago-14</c:v>
                </c:pt>
                <c:pt idx="272">
                  <c:v>set-14</c:v>
                </c:pt>
                <c:pt idx="273">
                  <c:v>oct-14</c:v>
                </c:pt>
                <c:pt idx="274">
                  <c:v>nov-14</c:v>
                </c:pt>
                <c:pt idx="275">
                  <c:v>des-14</c:v>
                </c:pt>
                <c:pt idx="276">
                  <c:v>gen-15</c:v>
                </c:pt>
                <c:pt idx="277">
                  <c:v>feb-15</c:v>
                </c:pt>
                <c:pt idx="278">
                  <c:v>mar-15</c:v>
                </c:pt>
                <c:pt idx="279">
                  <c:v>abr-15</c:v>
                </c:pt>
                <c:pt idx="280">
                  <c:v>mai-15</c:v>
                </c:pt>
                <c:pt idx="281">
                  <c:v>jun-15</c:v>
                </c:pt>
                <c:pt idx="282">
                  <c:v>jul-15</c:v>
                </c:pt>
                <c:pt idx="283">
                  <c:v>ago-15</c:v>
                </c:pt>
                <c:pt idx="284">
                  <c:v>set-15</c:v>
                </c:pt>
                <c:pt idx="285">
                  <c:v>oct-15</c:v>
                </c:pt>
                <c:pt idx="286">
                  <c:v>nov-15</c:v>
                </c:pt>
                <c:pt idx="287">
                  <c:v>des-15</c:v>
                </c:pt>
                <c:pt idx="288">
                  <c:v>gen-16</c:v>
                </c:pt>
                <c:pt idx="289">
                  <c:v>feb-16</c:v>
                </c:pt>
                <c:pt idx="290">
                  <c:v>mar-16</c:v>
                </c:pt>
                <c:pt idx="291">
                  <c:v>abr-16</c:v>
                </c:pt>
                <c:pt idx="292">
                  <c:v>mai-16</c:v>
                </c:pt>
                <c:pt idx="293">
                  <c:v>jun-16</c:v>
                </c:pt>
                <c:pt idx="294">
                  <c:v>jul-16</c:v>
                </c:pt>
                <c:pt idx="295">
                  <c:v>ago-16</c:v>
                </c:pt>
                <c:pt idx="296">
                  <c:v>set-16</c:v>
                </c:pt>
                <c:pt idx="297">
                  <c:v>oct-16</c:v>
                </c:pt>
                <c:pt idx="298">
                  <c:v>nov-16</c:v>
                </c:pt>
                <c:pt idx="299">
                  <c:v>des-16</c:v>
                </c:pt>
                <c:pt idx="300">
                  <c:v>gen-17</c:v>
                </c:pt>
                <c:pt idx="301">
                  <c:v>feb-17</c:v>
                </c:pt>
                <c:pt idx="302">
                  <c:v>mar-17</c:v>
                </c:pt>
                <c:pt idx="303">
                  <c:v>abr-17</c:v>
                </c:pt>
                <c:pt idx="304">
                  <c:v>mai-17</c:v>
                </c:pt>
                <c:pt idx="305">
                  <c:v>jun-17</c:v>
                </c:pt>
                <c:pt idx="306">
                  <c:v>jul-17</c:v>
                </c:pt>
                <c:pt idx="307">
                  <c:v>ago-17</c:v>
                </c:pt>
                <c:pt idx="308">
                  <c:v>set-17</c:v>
                </c:pt>
                <c:pt idx="309">
                  <c:v>oct-17</c:v>
                </c:pt>
                <c:pt idx="310">
                  <c:v>nov-17</c:v>
                </c:pt>
                <c:pt idx="311">
                  <c:v>des-17</c:v>
                </c:pt>
                <c:pt idx="312">
                  <c:v>gen-18</c:v>
                </c:pt>
                <c:pt idx="313">
                  <c:v>feb-18</c:v>
                </c:pt>
                <c:pt idx="314">
                  <c:v>mar-18</c:v>
                </c:pt>
                <c:pt idx="315">
                  <c:v>abr-18</c:v>
                </c:pt>
                <c:pt idx="316">
                  <c:v>mai-18</c:v>
                </c:pt>
                <c:pt idx="317">
                  <c:v>jun-18</c:v>
                </c:pt>
                <c:pt idx="318">
                  <c:v>jul-18</c:v>
                </c:pt>
                <c:pt idx="319">
                  <c:v>ago-18</c:v>
                </c:pt>
                <c:pt idx="320">
                  <c:v>set-18</c:v>
                </c:pt>
                <c:pt idx="321">
                  <c:v>oct-18</c:v>
                </c:pt>
                <c:pt idx="322">
                  <c:v>nov-18</c:v>
                </c:pt>
                <c:pt idx="323">
                  <c:v>des-18</c:v>
                </c:pt>
                <c:pt idx="324">
                  <c:v>gen-19</c:v>
                </c:pt>
                <c:pt idx="325">
                  <c:v>feb-19</c:v>
                </c:pt>
                <c:pt idx="326">
                  <c:v>mar-19</c:v>
                </c:pt>
                <c:pt idx="327">
                  <c:v>abr-19</c:v>
                </c:pt>
                <c:pt idx="328">
                  <c:v>mai-19</c:v>
                </c:pt>
                <c:pt idx="329">
                  <c:v>jun-19</c:v>
                </c:pt>
                <c:pt idx="330">
                  <c:v>jul-19</c:v>
                </c:pt>
                <c:pt idx="331">
                  <c:v>ago-19</c:v>
                </c:pt>
                <c:pt idx="332">
                  <c:v>set-19</c:v>
                </c:pt>
                <c:pt idx="333">
                  <c:v>oct-19</c:v>
                </c:pt>
                <c:pt idx="334">
                  <c:v>nov-19</c:v>
                </c:pt>
                <c:pt idx="335">
                  <c:v>des-19</c:v>
                </c:pt>
                <c:pt idx="336">
                  <c:v>gen-20</c:v>
                </c:pt>
                <c:pt idx="337">
                  <c:v>feb-20</c:v>
                </c:pt>
                <c:pt idx="338">
                  <c:v>mar-20</c:v>
                </c:pt>
                <c:pt idx="339">
                  <c:v>abr-20</c:v>
                </c:pt>
                <c:pt idx="340">
                  <c:v>mai-20</c:v>
                </c:pt>
                <c:pt idx="341">
                  <c:v>jun-20</c:v>
                </c:pt>
                <c:pt idx="342">
                  <c:v>jul-20</c:v>
                </c:pt>
                <c:pt idx="343">
                  <c:v>ago-20</c:v>
                </c:pt>
                <c:pt idx="344">
                  <c:v>set-20</c:v>
                </c:pt>
                <c:pt idx="345">
                  <c:v>oct-20</c:v>
                </c:pt>
                <c:pt idx="346">
                  <c:v>nov-20</c:v>
                </c:pt>
                <c:pt idx="347">
                  <c:v>des-20</c:v>
                </c:pt>
                <c:pt idx="348">
                  <c:v>gen-21</c:v>
                </c:pt>
                <c:pt idx="349">
                  <c:v>feb-21</c:v>
                </c:pt>
                <c:pt idx="350">
                  <c:v>mar-21</c:v>
                </c:pt>
                <c:pt idx="351">
                  <c:v>abr-21</c:v>
                </c:pt>
                <c:pt idx="352">
                  <c:v>mai-21</c:v>
                </c:pt>
                <c:pt idx="353">
                  <c:v>jun-21</c:v>
                </c:pt>
                <c:pt idx="354">
                  <c:v>jul-21</c:v>
                </c:pt>
                <c:pt idx="355">
                  <c:v>ago-21</c:v>
                </c:pt>
                <c:pt idx="356">
                  <c:v>set-21</c:v>
                </c:pt>
                <c:pt idx="357">
                  <c:v>oct-21</c:v>
                </c:pt>
                <c:pt idx="358">
                  <c:v>nov-21</c:v>
                </c:pt>
                <c:pt idx="359">
                  <c:v>des-21</c:v>
                </c:pt>
              </c:strCache>
            </c:strRef>
          </c:cat>
          <c:val>
            <c:numRef>
              <c:f>'GA43'!$C$3:$C$362</c:f>
              <c:numCache>
                <c:formatCode>#,##0</c:formatCode>
                <c:ptCount val="360"/>
                <c:pt idx="0">
                  <c:v>748109.81693171326</c:v>
                </c:pt>
                <c:pt idx="1">
                  <c:v>744353.4912793145</c:v>
                </c:pt>
                <c:pt idx="2">
                  <c:v>723858.97851982748</c:v>
                </c:pt>
                <c:pt idx="3">
                  <c:v>774307.93456180231</c:v>
                </c:pt>
                <c:pt idx="4">
                  <c:v>772018.0784441001</c:v>
                </c:pt>
                <c:pt idx="5">
                  <c:v>703430.57709182287</c:v>
                </c:pt>
                <c:pt idx="6">
                  <c:v>720883.96860312799</c:v>
                </c:pt>
                <c:pt idx="7">
                  <c:v>691873.11432452279</c:v>
                </c:pt>
                <c:pt idx="8">
                  <c:v>622444.19602610823</c:v>
                </c:pt>
                <c:pt idx="9">
                  <c:v>668535.8143113004</c:v>
                </c:pt>
                <c:pt idx="10">
                  <c:v>563376.72640727018</c:v>
                </c:pt>
                <c:pt idx="11">
                  <c:v>461577.29616674484</c:v>
                </c:pt>
                <c:pt idx="12">
                  <c:v>400664.71938744857</c:v>
                </c:pt>
                <c:pt idx="13">
                  <c:v>400670.7295084924</c:v>
                </c:pt>
                <c:pt idx="14">
                  <c:v>427782.38553724485</c:v>
                </c:pt>
                <c:pt idx="15">
                  <c:v>368198.04550863651</c:v>
                </c:pt>
                <c:pt idx="16">
                  <c:v>376287.66843364225</c:v>
                </c:pt>
                <c:pt idx="17">
                  <c:v>386889.52195497212</c:v>
                </c:pt>
                <c:pt idx="18">
                  <c:v>453259.28864207322</c:v>
                </c:pt>
                <c:pt idx="19">
                  <c:v>453716.05784140487</c:v>
                </c:pt>
                <c:pt idx="20">
                  <c:v>459419.662712007</c:v>
                </c:pt>
                <c:pt idx="21">
                  <c:v>420870.74633683119</c:v>
                </c:pt>
                <c:pt idx="22">
                  <c:v>456138.1366220715</c:v>
                </c:pt>
                <c:pt idx="23">
                  <c:v>501171.97360354825</c:v>
                </c:pt>
                <c:pt idx="24">
                  <c:v>533572.53615087806</c:v>
                </c:pt>
                <c:pt idx="25">
                  <c:v>537250.73022970674</c:v>
                </c:pt>
                <c:pt idx="26">
                  <c:v>559620.40075487108</c:v>
                </c:pt>
                <c:pt idx="27">
                  <c:v>620196.41075571242</c:v>
                </c:pt>
                <c:pt idx="28">
                  <c:v>647644.6335629198</c:v>
                </c:pt>
                <c:pt idx="29">
                  <c:v>742664.64726599609</c:v>
                </c:pt>
                <c:pt idx="30">
                  <c:v>661804.47874220193</c:v>
                </c:pt>
                <c:pt idx="31">
                  <c:v>667027.27392929699</c:v>
                </c:pt>
                <c:pt idx="32">
                  <c:v>675134.92721743439</c:v>
                </c:pt>
                <c:pt idx="33">
                  <c:v>698886.92558268155</c:v>
                </c:pt>
                <c:pt idx="34">
                  <c:v>711357.92674864491</c:v>
                </c:pt>
                <c:pt idx="35">
                  <c:v>746667.38788119203</c:v>
                </c:pt>
                <c:pt idx="36">
                  <c:v>724381.8590506413</c:v>
                </c:pt>
                <c:pt idx="37">
                  <c:v>797284.62731239409</c:v>
                </c:pt>
                <c:pt idx="38">
                  <c:v>795295.27724688384</c:v>
                </c:pt>
                <c:pt idx="39">
                  <c:v>795577.75293594389</c:v>
                </c:pt>
                <c:pt idx="40">
                  <c:v>853076.58096234023</c:v>
                </c:pt>
                <c:pt idx="41">
                  <c:v>792620.77338237525</c:v>
                </c:pt>
                <c:pt idx="42">
                  <c:v>800704.3861863371</c:v>
                </c:pt>
                <c:pt idx="43">
                  <c:v>824492.44527784712</c:v>
                </c:pt>
                <c:pt idx="44">
                  <c:v>828639.42879809509</c:v>
                </c:pt>
                <c:pt idx="45">
                  <c:v>883355.57078119472</c:v>
                </c:pt>
                <c:pt idx="46">
                  <c:v>865331.21777072502</c:v>
                </c:pt>
                <c:pt idx="47">
                  <c:v>801882.36991092912</c:v>
                </c:pt>
                <c:pt idx="48">
                  <c:v>855071.94114889391</c:v>
                </c:pt>
                <c:pt idx="49">
                  <c:v>832594.08844494051</c:v>
                </c:pt>
                <c:pt idx="50">
                  <c:v>837474.30673253676</c:v>
                </c:pt>
                <c:pt idx="51">
                  <c:v>806876.78049835889</c:v>
                </c:pt>
                <c:pt idx="52">
                  <c:v>852187.08304785297</c:v>
                </c:pt>
                <c:pt idx="53">
                  <c:v>803132.47508804849</c:v>
                </c:pt>
                <c:pt idx="54">
                  <c:v>842017.95824167924</c:v>
                </c:pt>
                <c:pt idx="55">
                  <c:v>817682.97813517996</c:v>
                </c:pt>
                <c:pt idx="56">
                  <c:v>841068.35911675286</c:v>
                </c:pt>
                <c:pt idx="57">
                  <c:v>852619.81176300906</c:v>
                </c:pt>
                <c:pt idx="58">
                  <c:v>926213.74394480314</c:v>
                </c:pt>
                <c:pt idx="59">
                  <c:v>914806.53420359909</c:v>
                </c:pt>
                <c:pt idx="60">
                  <c:v>877483.68252136605</c:v>
                </c:pt>
                <c:pt idx="61">
                  <c:v>962340.58153931226</c:v>
                </c:pt>
                <c:pt idx="62">
                  <c:v>996562.21076292451</c:v>
                </c:pt>
                <c:pt idx="63">
                  <c:v>989896.98652530846</c:v>
                </c:pt>
                <c:pt idx="64">
                  <c:v>894600.50725421566</c:v>
                </c:pt>
                <c:pt idx="65">
                  <c:v>939339.84830454434</c:v>
                </c:pt>
                <c:pt idx="66">
                  <c:v>1008179.7747406623</c:v>
                </c:pt>
                <c:pt idx="67">
                  <c:v>1018336.8793047483</c:v>
                </c:pt>
                <c:pt idx="68">
                  <c:v>1028734.3887105878</c:v>
                </c:pt>
                <c:pt idx="69">
                  <c:v>1009772.4568172796</c:v>
                </c:pt>
                <c:pt idx="70">
                  <c:v>962052.09572920727</c:v>
                </c:pt>
                <c:pt idx="71">
                  <c:v>1005090.5725241298</c:v>
                </c:pt>
                <c:pt idx="72">
                  <c:v>1000246.4149627966</c:v>
                </c:pt>
                <c:pt idx="73">
                  <c:v>891018.47511208826</c:v>
                </c:pt>
                <c:pt idx="74">
                  <c:v>958992.94411789416</c:v>
                </c:pt>
                <c:pt idx="75">
                  <c:v>913694.66181048832</c:v>
                </c:pt>
                <c:pt idx="76">
                  <c:v>912871.27522748266</c:v>
                </c:pt>
                <c:pt idx="77">
                  <c:v>996736.50427319517</c:v>
                </c:pt>
                <c:pt idx="78">
                  <c:v>916579.51991153054</c:v>
                </c:pt>
                <c:pt idx="79">
                  <c:v>917048.30935294996</c:v>
                </c:pt>
                <c:pt idx="80">
                  <c:v>910046.51833687897</c:v>
                </c:pt>
                <c:pt idx="81">
                  <c:v>881786.92918875359</c:v>
                </c:pt>
                <c:pt idx="82">
                  <c:v>869195.72560191329</c:v>
                </c:pt>
                <c:pt idx="83">
                  <c:v>940223.336097989</c:v>
                </c:pt>
                <c:pt idx="84">
                  <c:v>956438.64267426345</c:v>
                </c:pt>
                <c:pt idx="85">
                  <c:v>988075.9198490259</c:v>
                </c:pt>
                <c:pt idx="86">
                  <c:v>967118.62776916358</c:v>
                </c:pt>
                <c:pt idx="87">
                  <c:v>992475.32845311554</c:v>
                </c:pt>
                <c:pt idx="88">
                  <c:v>1136003.0291010062</c:v>
                </c:pt>
                <c:pt idx="89">
                  <c:v>1057156.2511268982</c:v>
                </c:pt>
                <c:pt idx="90">
                  <c:v>1173001.3342468718</c:v>
                </c:pt>
                <c:pt idx="91">
                  <c:v>1224399.8894137728</c:v>
                </c:pt>
                <c:pt idx="92">
                  <c:v>1291088.192516197</c:v>
                </c:pt>
                <c:pt idx="93">
                  <c:v>1363287.7766158208</c:v>
                </c:pt>
                <c:pt idx="94">
                  <c:v>1558111.8603728679</c:v>
                </c:pt>
                <c:pt idx="95">
                  <c:v>1501460.4594136525</c:v>
                </c:pt>
                <c:pt idx="96">
                  <c:v>1521876.8405995695</c:v>
                </c:pt>
                <c:pt idx="97">
                  <c:v>1489957.0877357468</c:v>
                </c:pt>
                <c:pt idx="98">
                  <c:v>1438372.2188164869</c:v>
                </c:pt>
                <c:pt idx="99">
                  <c:v>1583041.8424627068</c:v>
                </c:pt>
                <c:pt idx="100">
                  <c:v>1821878.0426237786</c:v>
                </c:pt>
                <c:pt idx="101">
                  <c:v>1865072.7825658408</c:v>
                </c:pt>
                <c:pt idx="102">
                  <c:v>1802994.2423040408</c:v>
                </c:pt>
                <c:pt idx="103">
                  <c:v>1831932.9751301203</c:v>
                </c:pt>
                <c:pt idx="104">
                  <c:v>1858389.5279650942</c:v>
                </c:pt>
                <c:pt idx="105">
                  <c:v>1862398.2787013343</c:v>
                </c:pt>
                <c:pt idx="106">
                  <c:v>1743548.1350594412</c:v>
                </c:pt>
                <c:pt idx="107">
                  <c:v>1751559.6264108769</c:v>
                </c:pt>
                <c:pt idx="108">
                  <c:v>1719083.3981224392</c:v>
                </c:pt>
                <c:pt idx="109">
                  <c:v>1751439.6861514801</c:v>
                </c:pt>
                <c:pt idx="110">
                  <c:v>1833256.0120442831</c:v>
                </c:pt>
                <c:pt idx="111">
                  <c:v>1753094.5776687951</c:v>
                </c:pt>
                <c:pt idx="112">
                  <c:v>1478236.6355342402</c:v>
                </c:pt>
                <c:pt idx="113">
                  <c:v>1570123.1747863411</c:v>
                </c:pt>
                <c:pt idx="114">
                  <c:v>1670736.3522171341</c:v>
                </c:pt>
                <c:pt idx="115">
                  <c:v>1661509.3073936512</c:v>
                </c:pt>
                <c:pt idx="116">
                  <c:v>1665718.7024148672</c:v>
                </c:pt>
                <c:pt idx="117">
                  <c:v>1677318.0398591231</c:v>
                </c:pt>
                <c:pt idx="118">
                  <c:v>1658684.5830779031</c:v>
                </c:pt>
                <c:pt idx="119">
                  <c:v>1622990</c:v>
                </c:pt>
                <c:pt idx="120">
                  <c:v>1710888</c:v>
                </c:pt>
                <c:pt idx="121">
                  <c:v>1864540</c:v>
                </c:pt>
                <c:pt idx="122">
                  <c:v>1844620</c:v>
                </c:pt>
                <c:pt idx="123">
                  <c:v>1875553</c:v>
                </c:pt>
                <c:pt idx="124">
                  <c:v>1825352</c:v>
                </c:pt>
                <c:pt idx="125">
                  <c:v>1671332</c:v>
                </c:pt>
                <c:pt idx="126">
                  <c:v>1522029</c:v>
                </c:pt>
                <c:pt idx="127">
                  <c:v>1689765</c:v>
                </c:pt>
                <c:pt idx="128">
                  <c:v>1614273</c:v>
                </c:pt>
                <c:pt idx="129">
                  <c:v>1690271</c:v>
                </c:pt>
                <c:pt idx="130">
                  <c:v>1631211</c:v>
                </c:pt>
                <c:pt idx="131">
                  <c:v>1736544</c:v>
                </c:pt>
                <c:pt idx="132">
                  <c:v>1734818</c:v>
                </c:pt>
                <c:pt idx="133">
                  <c:v>1634099</c:v>
                </c:pt>
                <c:pt idx="134">
                  <c:v>1587264</c:v>
                </c:pt>
                <c:pt idx="135">
                  <c:v>1673263</c:v>
                </c:pt>
                <c:pt idx="136">
                  <c:v>1701807</c:v>
                </c:pt>
                <c:pt idx="137">
                  <c:v>1796670</c:v>
                </c:pt>
                <c:pt idx="138">
                  <c:v>1879494</c:v>
                </c:pt>
                <c:pt idx="139">
                  <c:v>1679164</c:v>
                </c:pt>
                <c:pt idx="140">
                  <c:v>1735965</c:v>
                </c:pt>
                <c:pt idx="141">
                  <c:v>1718147</c:v>
                </c:pt>
                <c:pt idx="142">
                  <c:v>1784991</c:v>
                </c:pt>
                <c:pt idx="143">
                  <c:v>1739251</c:v>
                </c:pt>
                <c:pt idx="144">
                  <c:v>1735348</c:v>
                </c:pt>
                <c:pt idx="145">
                  <c:v>1719179</c:v>
                </c:pt>
                <c:pt idx="146">
                  <c:v>1678645</c:v>
                </c:pt>
                <c:pt idx="147">
                  <c:v>1598060</c:v>
                </c:pt>
                <c:pt idx="148">
                  <c:v>1700844</c:v>
                </c:pt>
                <c:pt idx="149">
                  <c:v>1778282</c:v>
                </c:pt>
                <c:pt idx="150">
                  <c:v>1745697</c:v>
                </c:pt>
                <c:pt idx="151">
                  <c:v>1756681</c:v>
                </c:pt>
                <c:pt idx="152">
                  <c:v>1904756</c:v>
                </c:pt>
                <c:pt idx="153">
                  <c:v>1951080</c:v>
                </c:pt>
                <c:pt idx="154">
                  <c:v>2094581</c:v>
                </c:pt>
                <c:pt idx="155">
                  <c:v>2060018</c:v>
                </c:pt>
                <c:pt idx="156">
                  <c:v>1982954</c:v>
                </c:pt>
                <c:pt idx="157">
                  <c:v>1952005</c:v>
                </c:pt>
                <c:pt idx="158">
                  <c:v>1960347</c:v>
                </c:pt>
                <c:pt idx="159">
                  <c:v>2202559</c:v>
                </c:pt>
                <c:pt idx="160">
                  <c:v>2265234</c:v>
                </c:pt>
                <c:pt idx="161">
                  <c:v>2312285</c:v>
                </c:pt>
                <c:pt idx="162">
                  <c:v>2373035</c:v>
                </c:pt>
                <c:pt idx="163">
                  <c:v>2401355</c:v>
                </c:pt>
                <c:pt idx="164">
                  <c:v>2297140</c:v>
                </c:pt>
                <c:pt idx="165">
                  <c:v>2172951</c:v>
                </c:pt>
                <c:pt idx="166">
                  <c:v>2071707</c:v>
                </c:pt>
                <c:pt idx="167">
                  <c:v>2083449</c:v>
                </c:pt>
                <c:pt idx="168">
                  <c:v>2156636</c:v>
                </c:pt>
                <c:pt idx="169">
                  <c:v>2274138</c:v>
                </c:pt>
                <c:pt idx="170">
                  <c:v>2377934</c:v>
                </c:pt>
                <c:pt idx="171">
                  <c:v>2285877</c:v>
                </c:pt>
                <c:pt idx="172">
                  <c:v>2246498</c:v>
                </c:pt>
                <c:pt idx="173">
                  <c:v>2112537</c:v>
                </c:pt>
                <c:pt idx="174">
                  <c:v>2076895</c:v>
                </c:pt>
                <c:pt idx="175">
                  <c:v>2130731</c:v>
                </c:pt>
                <c:pt idx="176">
                  <c:v>2102327</c:v>
                </c:pt>
                <c:pt idx="177">
                  <c:v>2220194</c:v>
                </c:pt>
                <c:pt idx="178">
                  <c:v>2188338</c:v>
                </c:pt>
                <c:pt idx="179">
                  <c:v>2201960</c:v>
                </c:pt>
                <c:pt idx="180">
                  <c:v>2210708</c:v>
                </c:pt>
                <c:pt idx="181">
                  <c:v>2150514</c:v>
                </c:pt>
                <c:pt idx="182">
                  <c:v>2160767</c:v>
                </c:pt>
                <c:pt idx="183">
                  <c:v>2100742</c:v>
                </c:pt>
                <c:pt idx="184">
                  <c:v>2144424</c:v>
                </c:pt>
                <c:pt idx="185">
                  <c:v>2220227</c:v>
                </c:pt>
                <c:pt idx="186">
                  <c:v>2285335</c:v>
                </c:pt>
                <c:pt idx="187">
                  <c:v>2282864</c:v>
                </c:pt>
                <c:pt idx="188">
                  <c:v>2327592</c:v>
                </c:pt>
                <c:pt idx="189">
                  <c:v>2272550</c:v>
                </c:pt>
                <c:pt idx="190">
                  <c:v>2271743</c:v>
                </c:pt>
                <c:pt idx="191">
                  <c:v>2335424</c:v>
                </c:pt>
                <c:pt idx="192">
                  <c:v>2313559</c:v>
                </c:pt>
                <c:pt idx="193">
                  <c:v>2337500</c:v>
                </c:pt>
                <c:pt idx="194">
                  <c:v>2223728</c:v>
                </c:pt>
                <c:pt idx="195">
                  <c:v>2185048</c:v>
                </c:pt>
                <c:pt idx="196">
                  <c:v>2104279</c:v>
                </c:pt>
                <c:pt idx="197">
                  <c:v>2010182</c:v>
                </c:pt>
                <c:pt idx="198">
                  <c:v>2051837</c:v>
                </c:pt>
                <c:pt idx="199">
                  <c:v>2005739</c:v>
                </c:pt>
                <c:pt idx="200">
                  <c:v>1954860</c:v>
                </c:pt>
                <c:pt idx="201">
                  <c:v>1859450</c:v>
                </c:pt>
                <c:pt idx="202">
                  <c:v>1854319</c:v>
                </c:pt>
                <c:pt idx="203">
                  <c:v>1863324</c:v>
                </c:pt>
                <c:pt idx="204">
                  <c:v>1844989</c:v>
                </c:pt>
                <c:pt idx="205">
                  <c:v>1768832.4</c:v>
                </c:pt>
                <c:pt idx="206">
                  <c:v>1771411.8</c:v>
                </c:pt>
                <c:pt idx="207">
                  <c:v>1695958.3</c:v>
                </c:pt>
                <c:pt idx="208">
                  <c:v>1553962.3</c:v>
                </c:pt>
                <c:pt idx="209">
                  <c:v>1547740.2</c:v>
                </c:pt>
                <c:pt idx="210">
                  <c:v>1394072.8</c:v>
                </c:pt>
                <c:pt idx="211">
                  <c:v>1383843.7</c:v>
                </c:pt>
                <c:pt idx="212">
                  <c:v>1327758.6000000001</c:v>
                </c:pt>
                <c:pt idx="213">
                  <c:v>1304626.8</c:v>
                </c:pt>
                <c:pt idx="214">
                  <c:v>1231418</c:v>
                </c:pt>
                <c:pt idx="215">
                  <c:v>1156009.8999999999</c:v>
                </c:pt>
                <c:pt idx="216">
                  <c:v>1132593.7</c:v>
                </c:pt>
                <c:pt idx="217">
                  <c:v>1187033.8</c:v>
                </c:pt>
                <c:pt idx="218">
                  <c:v>1269978.2</c:v>
                </c:pt>
                <c:pt idx="219">
                  <c:v>1215251.7</c:v>
                </c:pt>
                <c:pt idx="220">
                  <c:v>1339655.8</c:v>
                </c:pt>
                <c:pt idx="221">
                  <c:v>1347142.7</c:v>
                </c:pt>
                <c:pt idx="222">
                  <c:v>1339623</c:v>
                </c:pt>
                <c:pt idx="223">
                  <c:v>1347361.4</c:v>
                </c:pt>
                <c:pt idx="224">
                  <c:v>1322078.2</c:v>
                </c:pt>
                <c:pt idx="225">
                  <c:v>1331981.8</c:v>
                </c:pt>
                <c:pt idx="226">
                  <c:v>1453537.1</c:v>
                </c:pt>
                <c:pt idx="227">
                  <c:v>1565170.1</c:v>
                </c:pt>
                <c:pt idx="228">
                  <c:v>1574213</c:v>
                </c:pt>
                <c:pt idx="229">
                  <c:v>1500505</c:v>
                </c:pt>
                <c:pt idx="230">
                  <c:v>1454236.9</c:v>
                </c:pt>
                <c:pt idx="231">
                  <c:v>1517179.9</c:v>
                </c:pt>
                <c:pt idx="232">
                  <c:v>1486445.8</c:v>
                </c:pt>
                <c:pt idx="233">
                  <c:v>1550302</c:v>
                </c:pt>
                <c:pt idx="234">
                  <c:v>1557860.1</c:v>
                </c:pt>
                <c:pt idx="235">
                  <c:v>1617015.8</c:v>
                </c:pt>
                <c:pt idx="236">
                  <c:v>1661246.1</c:v>
                </c:pt>
                <c:pt idx="237">
                  <c:v>1694377.3</c:v>
                </c:pt>
                <c:pt idx="238">
                  <c:v>1601072.8</c:v>
                </c:pt>
                <c:pt idx="239">
                  <c:v>1529733.9</c:v>
                </c:pt>
                <c:pt idx="240">
                  <c:v>1574633.7</c:v>
                </c:pt>
                <c:pt idx="241">
                  <c:v>1595612.4</c:v>
                </c:pt>
                <c:pt idx="242">
                  <c:v>1558650.66</c:v>
                </c:pt>
                <c:pt idx="243">
                  <c:v>1579388.75</c:v>
                </c:pt>
                <c:pt idx="244">
                  <c:v>1600517.41</c:v>
                </c:pt>
                <c:pt idx="245">
                  <c:v>1499837.34</c:v>
                </c:pt>
                <c:pt idx="246">
                  <c:v>1634064.37</c:v>
                </c:pt>
                <c:pt idx="247">
                  <c:v>1543596.34</c:v>
                </c:pt>
                <c:pt idx="248">
                  <c:v>1538539.99</c:v>
                </c:pt>
                <c:pt idx="249">
                  <c:v>1514681.35</c:v>
                </c:pt>
                <c:pt idx="250">
                  <c:v>1491601.29</c:v>
                </c:pt>
                <c:pt idx="251">
                  <c:v>1415289.19</c:v>
                </c:pt>
                <c:pt idx="252">
                  <c:v>1418612.33</c:v>
                </c:pt>
                <c:pt idx="253">
                  <c:v>1412120.3</c:v>
                </c:pt>
                <c:pt idx="254">
                  <c:v>1363038.03</c:v>
                </c:pt>
                <c:pt idx="255">
                  <c:v>1356255.08</c:v>
                </c:pt>
                <c:pt idx="256">
                  <c:v>1244917.54</c:v>
                </c:pt>
                <c:pt idx="257">
                  <c:v>1331235.78</c:v>
                </c:pt>
                <c:pt idx="258">
                  <c:v>1323445.77</c:v>
                </c:pt>
                <c:pt idx="259">
                  <c:v>1323038.0900000001</c:v>
                </c:pt>
                <c:pt idx="260">
                  <c:v>1310156.5</c:v>
                </c:pt>
                <c:pt idx="261">
                  <c:v>1379365.39</c:v>
                </c:pt>
                <c:pt idx="262">
                  <c:v>1362683.08</c:v>
                </c:pt>
                <c:pt idx="263">
                  <c:v>1383519.51</c:v>
                </c:pt>
                <c:pt idx="264">
                  <c:v>1375809.27</c:v>
                </c:pt>
                <c:pt idx="265">
                  <c:v>1441865.24</c:v>
                </c:pt>
                <c:pt idx="266">
                  <c:v>1552160.16</c:v>
                </c:pt>
                <c:pt idx="267">
                  <c:v>1467806.2</c:v>
                </c:pt>
                <c:pt idx="268">
                  <c:v>1474537.6</c:v>
                </c:pt>
                <c:pt idx="269">
                  <c:v>1419663.51</c:v>
                </c:pt>
                <c:pt idx="270">
                  <c:v>1368617.19</c:v>
                </c:pt>
                <c:pt idx="271">
                  <c:v>1431740.65</c:v>
                </c:pt>
                <c:pt idx="272">
                  <c:v>1433783.43</c:v>
                </c:pt>
                <c:pt idx="273">
                  <c:v>1405707.96</c:v>
                </c:pt>
                <c:pt idx="274">
                  <c:v>1441505.35</c:v>
                </c:pt>
                <c:pt idx="275">
                  <c:v>1455041.68</c:v>
                </c:pt>
                <c:pt idx="276">
                  <c:v>1470685.91</c:v>
                </c:pt>
                <c:pt idx="277">
                  <c:v>1424706.93</c:v>
                </c:pt>
                <c:pt idx="278">
                  <c:v>1382366.83</c:v>
                </c:pt>
                <c:pt idx="279">
                  <c:v>1431621.71</c:v>
                </c:pt>
                <c:pt idx="280">
                  <c:v>1459142.84</c:v>
                </c:pt>
                <c:pt idx="281">
                  <c:v>1439989.34</c:v>
                </c:pt>
                <c:pt idx="282">
                  <c:v>1517369.72</c:v>
                </c:pt>
                <c:pt idx="283">
                  <c:v>1489313.78</c:v>
                </c:pt>
                <c:pt idx="284">
                  <c:v>1503427.6</c:v>
                </c:pt>
                <c:pt idx="285">
                  <c:v>1454078.49</c:v>
                </c:pt>
                <c:pt idx="286">
                  <c:v>1581292.14</c:v>
                </c:pt>
                <c:pt idx="287">
                  <c:v>1568997.56</c:v>
                </c:pt>
                <c:pt idx="288">
                  <c:v>1529026.29</c:v>
                </c:pt>
                <c:pt idx="289">
                  <c:v>1524958.46</c:v>
                </c:pt>
                <c:pt idx="290">
                  <c:v>1512511.11</c:v>
                </c:pt>
                <c:pt idx="291">
                  <c:v>1493966.83</c:v>
                </c:pt>
                <c:pt idx="292">
                  <c:v>1446255.59</c:v>
                </c:pt>
                <c:pt idx="293">
                  <c:v>1522676.04</c:v>
                </c:pt>
                <c:pt idx="294">
                  <c:v>1425317.88</c:v>
                </c:pt>
                <c:pt idx="295">
                  <c:v>1476082.83</c:v>
                </c:pt>
                <c:pt idx="296">
                  <c:v>1483439.67</c:v>
                </c:pt>
                <c:pt idx="297">
                  <c:v>1501196.92</c:v>
                </c:pt>
                <c:pt idx="298">
                  <c:v>1410631.92</c:v>
                </c:pt>
                <c:pt idx="299">
                  <c:v>1417522.6</c:v>
                </c:pt>
                <c:pt idx="300">
                  <c:v>1461335.24</c:v>
                </c:pt>
                <c:pt idx="301">
                  <c:v>1469999.91</c:v>
                </c:pt>
                <c:pt idx="302">
                  <c:v>1496273.75</c:v>
                </c:pt>
                <c:pt idx="303">
                  <c:v>1494397.97</c:v>
                </c:pt>
                <c:pt idx="304">
                  <c:v>1535830.56</c:v>
                </c:pt>
                <c:pt idx="305">
                  <c:v>1613986.53</c:v>
                </c:pt>
                <c:pt idx="306">
                  <c:v>1603039.61</c:v>
                </c:pt>
                <c:pt idx="307">
                  <c:v>1725367.85</c:v>
                </c:pt>
                <c:pt idx="308">
                  <c:v>1737668.35</c:v>
                </c:pt>
                <c:pt idx="309">
                  <c:v>1757133.43</c:v>
                </c:pt>
                <c:pt idx="310">
                  <c:v>1777523.76</c:v>
                </c:pt>
                <c:pt idx="311">
                  <c:v>1776145</c:v>
                </c:pt>
                <c:pt idx="312">
                  <c:v>1758577.6398099996</c:v>
                </c:pt>
                <c:pt idx="313">
                  <c:v>1785671.3874099997</c:v>
                </c:pt>
                <c:pt idx="314">
                  <c:v>1757602.82054</c:v>
                </c:pt>
                <c:pt idx="315">
                  <c:v>1834007.8549499998</c:v>
                </c:pt>
                <c:pt idx="316">
                  <c:v>1900406.0287299999</c:v>
                </c:pt>
                <c:pt idx="317">
                  <c:v>1792895.0323400002</c:v>
                </c:pt>
                <c:pt idx="318">
                  <c:v>1948473.2176899998</c:v>
                </c:pt>
                <c:pt idx="319">
                  <c:v>1765756.5487199998</c:v>
                </c:pt>
                <c:pt idx="320">
                  <c:v>1773420.7379099999</c:v>
                </c:pt>
                <c:pt idx="321">
                  <c:v>1799286.54657</c:v>
                </c:pt>
                <c:pt idx="322">
                  <c:v>1760591.00257</c:v>
                </c:pt>
                <c:pt idx="323">
                  <c:v>1766458.6772100001</c:v>
                </c:pt>
                <c:pt idx="324">
                  <c:v>1809024.93</c:v>
                </c:pt>
                <c:pt idx="325">
                  <c:v>1764308.22</c:v>
                </c:pt>
                <c:pt idx="326">
                  <c:v>1789584.56</c:v>
                </c:pt>
                <c:pt idx="327">
                  <c:v>1646223.5899999999</c:v>
                </c:pt>
                <c:pt idx="328">
                  <c:v>1537896.52</c:v>
                </c:pt>
                <c:pt idx="329">
                  <c:v>1528205.85</c:v>
                </c:pt>
                <c:pt idx="330">
                  <c:v>1430075.46</c:v>
                </c:pt>
                <c:pt idx="331">
                  <c:v>1401077.63</c:v>
                </c:pt>
                <c:pt idx="332">
                  <c:v>1357732.26</c:v>
                </c:pt>
                <c:pt idx="333">
                  <c:v>1311234.01</c:v>
                </c:pt>
                <c:pt idx="334">
                  <c:v>1345310.71</c:v>
                </c:pt>
                <c:pt idx="335">
                  <c:v>1329342</c:v>
                </c:pt>
                <c:pt idx="336">
                  <c:v>1297606.1425099999</c:v>
                </c:pt>
                <c:pt idx="337">
                  <c:v>1317742.0913499999</c:v>
                </c:pt>
                <c:pt idx="338">
                  <c:v>1288102.51578</c:v>
                </c:pt>
                <c:pt idx="339">
                  <c:v>1301868.74584</c:v>
                </c:pt>
                <c:pt idx="340">
                  <c:v>1271538.8202599999</c:v>
                </c:pt>
                <c:pt idx="341">
                  <c:v>1241469.5268299999</c:v>
                </c:pt>
                <c:pt idx="342">
                  <c:v>1130711.7654399998</c:v>
                </c:pt>
                <c:pt idx="343">
                  <c:v>1116913.19444</c:v>
                </c:pt>
                <c:pt idx="344">
                  <c:v>1087461.8067699999</c:v>
                </c:pt>
                <c:pt idx="345">
                  <c:v>1054215.05134</c:v>
                </c:pt>
                <c:pt idx="346">
                  <c:v>983802.65923999995</c:v>
                </c:pt>
                <c:pt idx="347">
                  <c:v>996011.38103999989</c:v>
                </c:pt>
                <c:pt idx="348">
                  <c:v>941889.61982000002</c:v>
                </c:pt>
                <c:pt idx="349">
                  <c:v>891766.6322300001</c:v>
                </c:pt>
                <c:pt idx="350">
                  <c:v>979793.97727999999</c:v>
                </c:pt>
                <c:pt idx="351">
                  <c:v>1001951.5026100001</c:v>
                </c:pt>
                <c:pt idx="352">
                  <c:v>1027281.5346100001</c:v>
                </c:pt>
                <c:pt idx="353">
                  <c:v>1026018.3973299999</c:v>
                </c:pt>
                <c:pt idx="354">
                  <c:v>1122359.2819400001</c:v>
                </c:pt>
                <c:pt idx="355">
                  <c:v>1191554.8935400001</c:v>
                </c:pt>
                <c:pt idx="356">
                  <c:v>1242096.2172599998</c:v>
                </c:pt>
                <c:pt idx="357">
                  <c:v>1274170.3045399999</c:v>
                </c:pt>
                <c:pt idx="358">
                  <c:v>1358785.3736099997</c:v>
                </c:pt>
                <c:pt idx="359">
                  <c:v>1380219.7053499999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94D-4C2C-9482-A2295DFB0F7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28141568"/>
        <c:axId val="128155648"/>
      </c:lineChart>
      <c:catAx>
        <c:axId val="128141568"/>
        <c:scaling>
          <c:orientation val="minMax"/>
        </c:scaling>
        <c:delete val="0"/>
        <c:axPos val="b"/>
        <c:numFmt formatCode="mmm\-yy" sourceLinked="0"/>
        <c:majorTickMark val="out"/>
        <c:minorTickMark val="none"/>
        <c:tickLblPos val="nextTo"/>
        <c:spPr>
          <a:ln w="3175">
            <a:solidFill>
              <a:srgbClr val="C0C0C0"/>
            </a:solidFill>
            <a:prstDash val="solid"/>
          </a:ln>
        </c:spPr>
        <c:txPr>
          <a:bodyPr rot="-540000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ca-ES"/>
          </a:p>
        </c:txPr>
        <c:crossAx val="128155648"/>
        <c:crosses val="autoZero"/>
        <c:auto val="1"/>
        <c:lblAlgn val="ctr"/>
        <c:lblOffset val="100"/>
        <c:tickLblSkip val="12"/>
        <c:tickMarkSkip val="12"/>
        <c:noMultiLvlLbl val="0"/>
      </c:catAx>
      <c:valAx>
        <c:axId val="128155648"/>
        <c:scaling>
          <c:orientation val="minMax"/>
          <c:max val="2500000"/>
        </c:scaling>
        <c:delete val="0"/>
        <c:axPos val="l"/>
        <c:majorGridlines>
          <c:spPr>
            <a:ln w="3175">
              <a:solidFill>
                <a:srgbClr val="969696"/>
              </a:solidFill>
              <a:prstDash val="sysDash"/>
            </a:ln>
          </c:spPr>
        </c:majorGridlines>
        <c:numFmt formatCode="#,##0" sourceLinked="0"/>
        <c:majorTickMark val="out"/>
        <c:minorTickMark val="none"/>
        <c:tickLblPos val="nextTo"/>
        <c:spPr>
          <a:ln w="3175">
            <a:solidFill>
              <a:srgbClr val="C0C0C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ca-ES"/>
          </a:p>
        </c:txPr>
        <c:crossAx val="128141568"/>
        <c:crosses val="autoZero"/>
        <c:crossBetween val="between"/>
        <c:majorUnit val="250000"/>
      </c:valAx>
      <c:spPr>
        <a:solidFill>
          <a:srgbClr val="FFFFFF"/>
        </a:solidFill>
        <a:ln w="12700">
          <a:solidFill>
            <a:srgbClr val="C0C0C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3013246790097201"/>
          <c:y val="0.11884088401993215"/>
          <c:w val="0.41556331134283975"/>
          <c:h val="5.7971318802541014E-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7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ca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7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ca-ES"/>
    </a:p>
  </c:txPr>
  <c:printSettings>
    <c:headerFooter alignWithMargins="0"/>
    <c:pageMargins b="1" l="0.75000000000000133" r="0.75000000000000133" t="1" header="0" footer="0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 sz="700"/>
              <a:t>Gràfic IA-1.8. Percentatge</a:t>
            </a:r>
            <a:r>
              <a:rPr lang="es-ES" sz="700" baseline="0"/>
              <a:t> de</a:t>
            </a:r>
            <a:r>
              <a:rPr lang="es-ES" sz="700"/>
              <a:t> variació anual 2014-2019 del PIB a preus constants per comunitats autònomes</a:t>
            </a:r>
          </a:p>
        </c:rich>
      </c:tx>
      <c:layout>
        <c:manualLayout>
          <c:xMode val="edge"/>
          <c:yMode val="edge"/>
          <c:x val="0.15438633328728682"/>
          <c:y val="3.196333867877510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36140474713797788"/>
          <c:y val="0.13470349668124126"/>
          <c:w val="0.52280880896658899"/>
          <c:h val="0.78310676884178843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'Q6-GA6-GA11'!$O$3</c:f>
              <c:strCache>
                <c:ptCount val="1"/>
                <c:pt idx="0">
                  <c:v>2014-2019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solidFill>
                <a:schemeClr val="accent6">
                  <a:lumMod val="40000"/>
                  <a:lumOff val="60000"/>
                </a:schemeClr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0-BEF8-4741-AFDE-B77C488372A5}"/>
              </c:ext>
            </c:extLst>
          </c:dPt>
          <c:dPt>
            <c:idx val="6"/>
            <c:invertIfNegative val="0"/>
            <c:bubble3D val="0"/>
            <c:spPr>
              <a:solidFill>
                <a:schemeClr val="bg1">
                  <a:lumMod val="85000"/>
                </a:schemeClr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BEF8-4741-AFDE-B77C488372A5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7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ca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'Q6-GA6-GA11'!$N$4:$N$21</c:f>
              <c:strCache>
                <c:ptCount val="18"/>
                <c:pt idx="0">
                  <c:v>Illes Balears</c:v>
                </c:pt>
                <c:pt idx="1">
                  <c:v>Madrid</c:v>
                </c:pt>
                <c:pt idx="2">
                  <c:v>Múrcia</c:v>
                </c:pt>
                <c:pt idx="3">
                  <c:v>Catalunya</c:v>
                </c:pt>
                <c:pt idx="4">
                  <c:v>Com. Valenciana</c:v>
                </c:pt>
                <c:pt idx="5">
                  <c:v>Navarra</c:v>
                </c:pt>
                <c:pt idx="6">
                  <c:v>Espanya</c:v>
                </c:pt>
                <c:pt idx="7">
                  <c:v>Andalusia</c:v>
                </c:pt>
                <c:pt idx="8">
                  <c:v>Illes Canàries</c:v>
                </c:pt>
                <c:pt idx="9">
                  <c:v>Galícia</c:v>
                </c:pt>
                <c:pt idx="10">
                  <c:v>País Basc</c:v>
                </c:pt>
                <c:pt idx="11">
                  <c:v>Cantàbria</c:v>
                </c:pt>
                <c:pt idx="12">
                  <c:v>Aragó</c:v>
                </c:pt>
                <c:pt idx="13">
                  <c:v>Castella-la Manxa</c:v>
                </c:pt>
                <c:pt idx="14">
                  <c:v>Extremadura</c:v>
                </c:pt>
                <c:pt idx="15">
                  <c:v>La Rioja</c:v>
                </c:pt>
                <c:pt idx="16">
                  <c:v>Castella i Lleó</c:v>
                </c:pt>
                <c:pt idx="17">
                  <c:v>Astúries</c:v>
                </c:pt>
              </c:strCache>
            </c:strRef>
          </c:cat>
          <c:val>
            <c:numRef>
              <c:f>'Q6-GA6-GA11'!$O$4:$O$21</c:f>
              <c:numCache>
                <c:formatCode>0.0</c:formatCode>
                <c:ptCount val="18"/>
                <c:pt idx="0">
                  <c:v>3.4</c:v>
                </c:pt>
                <c:pt idx="1">
                  <c:v>3.1</c:v>
                </c:pt>
                <c:pt idx="2">
                  <c:v>3.1</c:v>
                </c:pt>
                <c:pt idx="3">
                  <c:v>2.8</c:v>
                </c:pt>
                <c:pt idx="4">
                  <c:v>2.7</c:v>
                </c:pt>
                <c:pt idx="5">
                  <c:v>2.6</c:v>
                </c:pt>
                <c:pt idx="6">
                  <c:v>2.6</c:v>
                </c:pt>
                <c:pt idx="7">
                  <c:v>2.5</c:v>
                </c:pt>
                <c:pt idx="8">
                  <c:v>2.5</c:v>
                </c:pt>
                <c:pt idx="9">
                  <c:v>2.4</c:v>
                </c:pt>
                <c:pt idx="10">
                  <c:v>2.4</c:v>
                </c:pt>
                <c:pt idx="11">
                  <c:v>2.2000000000000002</c:v>
                </c:pt>
                <c:pt idx="12">
                  <c:v>2</c:v>
                </c:pt>
                <c:pt idx="13">
                  <c:v>2</c:v>
                </c:pt>
                <c:pt idx="14">
                  <c:v>2</c:v>
                </c:pt>
                <c:pt idx="15">
                  <c:v>1.8</c:v>
                </c:pt>
                <c:pt idx="16">
                  <c:v>1.7</c:v>
                </c:pt>
                <c:pt idx="17">
                  <c:v>1.5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EF8-4741-AFDE-B77C488372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0"/>
        <c:axId val="120050432"/>
        <c:axId val="120051968"/>
      </c:barChart>
      <c:catAx>
        <c:axId val="120050432"/>
        <c:scaling>
          <c:orientation val="maxMin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ca-ES"/>
          </a:p>
        </c:txPr>
        <c:crossAx val="12005196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20051968"/>
        <c:scaling>
          <c:orientation val="minMax"/>
          <c:max val="4"/>
        </c:scaling>
        <c:delete val="0"/>
        <c:axPos val="b"/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ca-ES"/>
          </a:p>
        </c:txPr>
        <c:crossAx val="120050432"/>
        <c:crosses val="max"/>
        <c:crossBetween val="between"/>
      </c:valAx>
      <c:spPr>
        <a:noFill/>
        <a:ln w="3175">
          <a:solidFill>
            <a:srgbClr val="969696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7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ca-ES"/>
    </a:p>
  </c:txPr>
  <c:printSettings>
    <c:headerFooter alignWithMargins="0"/>
    <c:pageMargins b="1" l="0.75000000000000133" r="0.75000000000000133" t="1" header="0" footer="0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 sz="700"/>
              <a:t>Gràfic IA-1.9. Percentatge</a:t>
            </a:r>
            <a:r>
              <a:rPr lang="es-ES" sz="700" baseline="0"/>
              <a:t> de </a:t>
            </a:r>
            <a:r>
              <a:rPr lang="es-ES" sz="700"/>
              <a:t>variació anual 2020 del PIB a preus constants per comunitats autònomes</a:t>
            </a:r>
          </a:p>
        </c:rich>
      </c:tx>
      <c:layout>
        <c:manualLayout>
          <c:xMode val="edge"/>
          <c:yMode val="edge"/>
          <c:x val="0.15035001743663159"/>
          <c:y val="3.189066059225515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36014047499944657"/>
          <c:y val="0.13439650483665919"/>
          <c:w val="0.52447641990210458"/>
          <c:h val="0.78359996040357383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'Q6-GA6-GA11'!$Q$3</c:f>
              <c:strCache>
                <c:ptCount val="1"/>
                <c:pt idx="0">
                  <c:v>2020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1"/>
            <c:invertIfNegative val="0"/>
            <c:bubble3D val="0"/>
            <c:spPr>
              <a:solidFill>
                <a:schemeClr val="accent6">
                  <a:lumMod val="40000"/>
                  <a:lumOff val="60000"/>
                </a:schemeClr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0-4324-49C4-B735-C6763473C04E}"/>
              </c:ext>
            </c:extLst>
          </c:dPt>
          <c:dPt>
            <c:idx val="6"/>
            <c:invertIfNegative val="0"/>
            <c:bubble3D val="0"/>
            <c:spPr>
              <a:solidFill>
                <a:schemeClr val="bg1">
                  <a:lumMod val="85000"/>
                </a:schemeClr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4324-49C4-B735-C6763473C04E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7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ca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'Q6-GA6-GA11'!$P$4:$P$21</c:f>
              <c:strCache>
                <c:ptCount val="18"/>
                <c:pt idx="0">
                  <c:v>Extremadura</c:v>
                </c:pt>
                <c:pt idx="1">
                  <c:v>Castella-la Manxa</c:v>
                </c:pt>
                <c:pt idx="2">
                  <c:v>Múrcia</c:v>
                </c:pt>
                <c:pt idx="3">
                  <c:v>Aragó</c:v>
                </c:pt>
                <c:pt idx="4">
                  <c:v>Navarra</c:v>
                </c:pt>
                <c:pt idx="5">
                  <c:v>Castella i Lleó</c:v>
                </c:pt>
                <c:pt idx="6">
                  <c:v>Galícia</c:v>
                </c:pt>
                <c:pt idx="7">
                  <c:v>La Rioja</c:v>
                </c:pt>
                <c:pt idx="8">
                  <c:v>Cantàbria</c:v>
                </c:pt>
                <c:pt idx="9">
                  <c:v>Andalusia</c:v>
                </c:pt>
                <c:pt idx="10">
                  <c:v>Com. Valenciana</c:v>
                </c:pt>
                <c:pt idx="11">
                  <c:v>Astúries</c:v>
                </c:pt>
                <c:pt idx="12">
                  <c:v>Espanya</c:v>
                </c:pt>
                <c:pt idx="13">
                  <c:v>País Basc</c:v>
                </c:pt>
                <c:pt idx="14">
                  <c:v>Madrid</c:v>
                </c:pt>
                <c:pt idx="15">
                  <c:v>Catalunya</c:v>
                </c:pt>
                <c:pt idx="16">
                  <c:v>Illes Canàries</c:v>
                </c:pt>
                <c:pt idx="17">
                  <c:v>Illes Balears</c:v>
                </c:pt>
              </c:strCache>
            </c:strRef>
          </c:cat>
          <c:val>
            <c:numRef>
              <c:f>'Q6-GA6-GA11'!$Q$4:$Q$21</c:f>
              <c:numCache>
                <c:formatCode>0.0</c:formatCode>
                <c:ptCount val="18"/>
                <c:pt idx="0">
                  <c:v>-7.4</c:v>
                </c:pt>
                <c:pt idx="1">
                  <c:v>-7.9</c:v>
                </c:pt>
                <c:pt idx="2">
                  <c:v>-8.3000000000000007</c:v>
                </c:pt>
                <c:pt idx="3">
                  <c:v>-8.5</c:v>
                </c:pt>
                <c:pt idx="4">
                  <c:v>-8.6</c:v>
                </c:pt>
                <c:pt idx="5">
                  <c:v>-8.6999999999999993</c:v>
                </c:pt>
                <c:pt idx="6">
                  <c:v>-9.1</c:v>
                </c:pt>
                <c:pt idx="7">
                  <c:v>-9.5</c:v>
                </c:pt>
                <c:pt idx="8">
                  <c:v>-9.8000000000000007</c:v>
                </c:pt>
                <c:pt idx="9">
                  <c:v>-10</c:v>
                </c:pt>
                <c:pt idx="10">
                  <c:v>-10.1</c:v>
                </c:pt>
                <c:pt idx="11">
                  <c:v>-10.199999999999999</c:v>
                </c:pt>
                <c:pt idx="12">
                  <c:v>-10.8</c:v>
                </c:pt>
                <c:pt idx="13">
                  <c:v>-10.9</c:v>
                </c:pt>
                <c:pt idx="14">
                  <c:v>-11</c:v>
                </c:pt>
                <c:pt idx="15">
                  <c:v>-11.5</c:v>
                </c:pt>
                <c:pt idx="16">
                  <c:v>-18.100000000000001</c:v>
                </c:pt>
                <c:pt idx="17">
                  <c:v>-21.7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324-49C4-B735-C6763473C0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0"/>
        <c:axId val="120164352"/>
        <c:axId val="120165888"/>
      </c:barChart>
      <c:catAx>
        <c:axId val="120164352"/>
        <c:scaling>
          <c:orientation val="maxMin"/>
        </c:scaling>
        <c:delete val="0"/>
        <c:axPos val="l"/>
        <c:numFmt formatCode="General" sourceLinked="1"/>
        <c:majorTickMark val="out"/>
        <c:minorTickMark val="none"/>
        <c:tickLblPos val="high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ca-ES"/>
          </a:p>
        </c:txPr>
        <c:crossAx val="12016588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20165888"/>
        <c:scaling>
          <c:orientation val="minMax"/>
          <c:max val="0"/>
          <c:min val="-25"/>
        </c:scaling>
        <c:delete val="0"/>
        <c:axPos val="b"/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ca-ES"/>
          </a:p>
        </c:txPr>
        <c:crossAx val="120164352"/>
        <c:crosses val="max"/>
        <c:crossBetween val="between"/>
      </c:valAx>
      <c:spPr>
        <a:noFill/>
        <a:ln w="3175">
          <a:solidFill>
            <a:srgbClr val="969696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7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ca-ES"/>
    </a:p>
  </c:txPr>
  <c:printSettings>
    <c:headerFooter alignWithMargins="0"/>
    <c:pageMargins b="1" l="0.75000000000000133" r="0.75000000000000133" t="1" header="0" footer="0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0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9.xml"/><Relationship Id="rId2" Type="http://schemas.openxmlformats.org/officeDocument/2006/relationships/chart" Target="../charts/chart28.xml"/><Relationship Id="rId1" Type="http://schemas.openxmlformats.org/officeDocument/2006/relationships/chart" Target="../charts/chart27.xml"/><Relationship Id="rId5" Type="http://schemas.openxmlformats.org/officeDocument/2006/relationships/chart" Target="../charts/chart31.xml"/><Relationship Id="rId4" Type="http://schemas.openxmlformats.org/officeDocument/2006/relationships/chart" Target="../charts/chart30.xml"/></Relationships>
</file>

<file path=xl/drawings/_rels/drawing1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4.xml"/><Relationship Id="rId2" Type="http://schemas.openxmlformats.org/officeDocument/2006/relationships/chart" Target="../charts/chart33.xml"/><Relationship Id="rId1" Type="http://schemas.openxmlformats.org/officeDocument/2006/relationships/chart" Target="../charts/chart32.xml"/><Relationship Id="rId5" Type="http://schemas.openxmlformats.org/officeDocument/2006/relationships/chart" Target="../charts/chart36.xml"/><Relationship Id="rId4" Type="http://schemas.openxmlformats.org/officeDocument/2006/relationships/chart" Target="../charts/chart35.xml"/></Relationships>
</file>

<file path=xl/drawings/_rels/drawing1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9.xml"/><Relationship Id="rId2" Type="http://schemas.openxmlformats.org/officeDocument/2006/relationships/chart" Target="../charts/chart38.xml"/><Relationship Id="rId1" Type="http://schemas.openxmlformats.org/officeDocument/2006/relationships/chart" Target="../charts/chart37.xml"/><Relationship Id="rId5" Type="http://schemas.openxmlformats.org/officeDocument/2006/relationships/chart" Target="../charts/chart41.xml"/><Relationship Id="rId4" Type="http://schemas.openxmlformats.org/officeDocument/2006/relationships/chart" Target="../charts/chart40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2.xml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3.xml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4.xml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5.xml"/></Relationships>
</file>

<file path=xl/drawings/_rels/drawing17.xml.rels><?xml version="1.0" encoding="UTF-8" standalone="yes"?>
<Relationships xmlns="http://schemas.openxmlformats.org/package/2006/relationships"><Relationship Id="rId3" Type="http://schemas.openxmlformats.org/officeDocument/2006/relationships/chart" Target="../charts/chart48.xml"/><Relationship Id="rId7" Type="http://schemas.openxmlformats.org/officeDocument/2006/relationships/chart" Target="../charts/chart52.xml"/><Relationship Id="rId2" Type="http://schemas.openxmlformats.org/officeDocument/2006/relationships/chart" Target="../charts/chart47.xml"/><Relationship Id="rId1" Type="http://schemas.openxmlformats.org/officeDocument/2006/relationships/chart" Target="../charts/chart46.xml"/><Relationship Id="rId6" Type="http://schemas.openxmlformats.org/officeDocument/2006/relationships/chart" Target="../charts/chart51.xml"/><Relationship Id="rId5" Type="http://schemas.openxmlformats.org/officeDocument/2006/relationships/chart" Target="../charts/chart50.xml"/><Relationship Id="rId4" Type="http://schemas.openxmlformats.org/officeDocument/2006/relationships/chart" Target="../charts/chart49.xml"/></Relationships>
</file>

<file path=xl/drawings/_rels/drawing18.xml.rels><?xml version="1.0" encoding="UTF-8" standalone="yes"?>
<Relationships xmlns="http://schemas.openxmlformats.org/package/2006/relationships"><Relationship Id="rId3" Type="http://schemas.openxmlformats.org/officeDocument/2006/relationships/chart" Target="../charts/chart55.xml"/><Relationship Id="rId2" Type="http://schemas.openxmlformats.org/officeDocument/2006/relationships/chart" Target="../charts/chart54.xml"/><Relationship Id="rId1" Type="http://schemas.openxmlformats.org/officeDocument/2006/relationships/chart" Target="../charts/chart53.xml"/><Relationship Id="rId6" Type="http://schemas.openxmlformats.org/officeDocument/2006/relationships/chart" Target="../charts/chart58.xml"/><Relationship Id="rId5" Type="http://schemas.openxmlformats.org/officeDocument/2006/relationships/chart" Target="../charts/chart57.xml"/><Relationship Id="rId4" Type="http://schemas.openxmlformats.org/officeDocument/2006/relationships/chart" Target="../charts/chart56.xml"/></Relationships>
</file>

<file path=xl/drawings/_rels/drawing19.xml.rels><?xml version="1.0" encoding="UTF-8" standalone="yes"?>
<Relationships xmlns="http://schemas.openxmlformats.org/package/2006/relationships"><Relationship Id="rId3" Type="http://schemas.openxmlformats.org/officeDocument/2006/relationships/chart" Target="../charts/chart61.xml"/><Relationship Id="rId2" Type="http://schemas.openxmlformats.org/officeDocument/2006/relationships/chart" Target="../charts/chart60.xml"/><Relationship Id="rId1" Type="http://schemas.openxmlformats.org/officeDocument/2006/relationships/chart" Target="../charts/chart59.xml"/><Relationship Id="rId6" Type="http://schemas.openxmlformats.org/officeDocument/2006/relationships/chart" Target="../charts/chart64.xml"/><Relationship Id="rId5" Type="http://schemas.openxmlformats.org/officeDocument/2006/relationships/chart" Target="../charts/chart63.xml"/><Relationship Id="rId4" Type="http://schemas.openxmlformats.org/officeDocument/2006/relationships/chart" Target="../charts/chart62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0.xml.rels><?xml version="1.0" encoding="UTF-8" standalone="yes"?>
<Relationships xmlns="http://schemas.openxmlformats.org/package/2006/relationships"><Relationship Id="rId3" Type="http://schemas.openxmlformats.org/officeDocument/2006/relationships/chart" Target="../charts/chart67.xml"/><Relationship Id="rId2" Type="http://schemas.openxmlformats.org/officeDocument/2006/relationships/chart" Target="../charts/chart66.xml"/><Relationship Id="rId1" Type="http://schemas.openxmlformats.org/officeDocument/2006/relationships/chart" Target="../charts/chart65.xml"/><Relationship Id="rId5" Type="http://schemas.openxmlformats.org/officeDocument/2006/relationships/chart" Target="../charts/chart69.xml"/><Relationship Id="rId4" Type="http://schemas.openxmlformats.org/officeDocument/2006/relationships/chart" Target="../charts/chart68.xml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0.xml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5.xml"/><Relationship Id="rId1" Type="http://schemas.openxmlformats.org/officeDocument/2006/relationships/chart" Target="../charts/chart4.xml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chart" Target="../charts/chart8.xml"/><Relationship Id="rId2" Type="http://schemas.openxmlformats.org/officeDocument/2006/relationships/chart" Target="../charts/chart7.xml"/><Relationship Id="rId1" Type="http://schemas.openxmlformats.org/officeDocument/2006/relationships/chart" Target="../charts/chart6.xml"/><Relationship Id="rId6" Type="http://schemas.openxmlformats.org/officeDocument/2006/relationships/chart" Target="../charts/chart11.xml"/><Relationship Id="rId5" Type="http://schemas.openxmlformats.org/officeDocument/2006/relationships/chart" Target="../charts/chart10.xml"/><Relationship Id="rId4" Type="http://schemas.openxmlformats.org/officeDocument/2006/relationships/chart" Target="../charts/chart9.xml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4.xml"/><Relationship Id="rId2" Type="http://schemas.openxmlformats.org/officeDocument/2006/relationships/chart" Target="../charts/chart13.xml"/><Relationship Id="rId1" Type="http://schemas.openxmlformats.org/officeDocument/2006/relationships/chart" Target="../charts/chart12.xml"/><Relationship Id="rId5" Type="http://schemas.openxmlformats.org/officeDocument/2006/relationships/chart" Target="../charts/chart16.xml"/><Relationship Id="rId4" Type="http://schemas.openxmlformats.org/officeDocument/2006/relationships/chart" Target="../charts/chart15.xml"/></Relationships>
</file>

<file path=xl/drawings/_rels/drawing8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9.xml"/><Relationship Id="rId2" Type="http://schemas.openxmlformats.org/officeDocument/2006/relationships/chart" Target="../charts/chart18.xml"/><Relationship Id="rId1" Type="http://schemas.openxmlformats.org/officeDocument/2006/relationships/chart" Target="../charts/chart17.xml"/><Relationship Id="rId5" Type="http://schemas.openxmlformats.org/officeDocument/2006/relationships/chart" Target="../charts/chart21.xml"/><Relationship Id="rId4" Type="http://schemas.openxmlformats.org/officeDocument/2006/relationships/chart" Target="../charts/chart20.xml"/></Relationships>
</file>

<file path=xl/drawings/_rels/drawing9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4.xml"/><Relationship Id="rId2" Type="http://schemas.openxmlformats.org/officeDocument/2006/relationships/chart" Target="../charts/chart23.xml"/><Relationship Id="rId1" Type="http://schemas.openxmlformats.org/officeDocument/2006/relationships/chart" Target="../charts/chart22.xml"/><Relationship Id="rId5" Type="http://schemas.openxmlformats.org/officeDocument/2006/relationships/chart" Target="../charts/chart26.xml"/><Relationship Id="rId4" Type="http://schemas.openxmlformats.org/officeDocument/2006/relationships/chart" Target="../charts/chart2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</xdr:col>
      <xdr:colOff>0</xdr:colOff>
      <xdr:row>2</xdr:row>
      <xdr:rowOff>28575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AF3FE1EE-C1E8-49C4-9338-6C58269855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52475" cy="3810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24</xdr:row>
      <xdr:rowOff>133350</xdr:rowOff>
    </xdr:from>
    <xdr:to>
      <xdr:col>4</xdr:col>
      <xdr:colOff>314325</xdr:colOff>
      <xdr:row>54</xdr:row>
      <xdr:rowOff>9525</xdr:rowOff>
    </xdr:to>
    <xdr:graphicFrame macro="">
      <xdr:nvGraphicFramePr>
        <xdr:cNvPr id="16118842" name="Chart 10">
          <a:extLst>
            <a:ext uri="{FF2B5EF4-FFF2-40B4-BE49-F238E27FC236}">
              <a16:creationId xmlns:a16="http://schemas.microsoft.com/office/drawing/2014/main" id="{00000000-0008-0000-0A00-00003AF4F5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600074</xdr:colOff>
      <xdr:row>24</xdr:row>
      <xdr:rowOff>47625</xdr:rowOff>
    </xdr:from>
    <xdr:to>
      <xdr:col>9</xdr:col>
      <xdr:colOff>514349</xdr:colOff>
      <xdr:row>54</xdr:row>
      <xdr:rowOff>19050</xdr:rowOff>
    </xdr:to>
    <xdr:graphicFrame macro="">
      <xdr:nvGraphicFramePr>
        <xdr:cNvPr id="16118843" name="Chart 11">
          <a:extLst>
            <a:ext uri="{FF2B5EF4-FFF2-40B4-BE49-F238E27FC236}">
              <a16:creationId xmlns:a16="http://schemas.microsoft.com/office/drawing/2014/main" id="{00000000-0008-0000-0A00-00003BF4F5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54</xdr:row>
      <xdr:rowOff>133350</xdr:rowOff>
    </xdr:from>
    <xdr:to>
      <xdr:col>4</xdr:col>
      <xdr:colOff>314325</xdr:colOff>
      <xdr:row>84</xdr:row>
      <xdr:rowOff>9525</xdr:rowOff>
    </xdr:to>
    <xdr:graphicFrame macro="">
      <xdr:nvGraphicFramePr>
        <xdr:cNvPr id="16118844" name="Chart 12">
          <a:extLst>
            <a:ext uri="{FF2B5EF4-FFF2-40B4-BE49-F238E27FC236}">
              <a16:creationId xmlns:a16="http://schemas.microsoft.com/office/drawing/2014/main" id="{00000000-0008-0000-0A00-00003CF4F5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0</xdr:colOff>
      <xdr:row>55</xdr:row>
      <xdr:rowOff>0</xdr:rowOff>
    </xdr:from>
    <xdr:to>
      <xdr:col>9</xdr:col>
      <xdr:colOff>323850</xdr:colOff>
      <xdr:row>84</xdr:row>
      <xdr:rowOff>38100</xdr:rowOff>
    </xdr:to>
    <xdr:graphicFrame macro="">
      <xdr:nvGraphicFramePr>
        <xdr:cNvPr id="16118845" name="Chart 13">
          <a:extLst>
            <a:ext uri="{FF2B5EF4-FFF2-40B4-BE49-F238E27FC236}">
              <a16:creationId xmlns:a16="http://schemas.microsoft.com/office/drawing/2014/main" id="{00000000-0008-0000-0A00-00003DF4F5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9</xdr:col>
      <xdr:colOff>571500</xdr:colOff>
      <xdr:row>55</xdr:row>
      <xdr:rowOff>0</xdr:rowOff>
    </xdr:from>
    <xdr:to>
      <xdr:col>15</xdr:col>
      <xdr:colOff>38100</xdr:colOff>
      <xdr:row>84</xdr:row>
      <xdr:rowOff>38100</xdr:rowOff>
    </xdr:to>
    <xdr:graphicFrame macro="">
      <xdr:nvGraphicFramePr>
        <xdr:cNvPr id="6" name="Chart 13">
          <a:extLst>
            <a:ext uri="{FF2B5EF4-FFF2-40B4-BE49-F238E27FC236}">
              <a16:creationId xmlns:a16="http://schemas.microsoft.com/office/drawing/2014/main" id="{00000000-0008-0000-0A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24</xdr:row>
      <xdr:rowOff>133350</xdr:rowOff>
    </xdr:from>
    <xdr:to>
      <xdr:col>4</xdr:col>
      <xdr:colOff>314325</xdr:colOff>
      <xdr:row>54</xdr:row>
      <xdr:rowOff>9525</xdr:rowOff>
    </xdr:to>
    <xdr:graphicFrame macro="">
      <xdr:nvGraphicFramePr>
        <xdr:cNvPr id="16058430" name="Chart 14">
          <a:extLst>
            <a:ext uri="{FF2B5EF4-FFF2-40B4-BE49-F238E27FC236}">
              <a16:creationId xmlns:a16="http://schemas.microsoft.com/office/drawing/2014/main" id="{00000000-0008-0000-0B00-00003E08F5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590550</xdr:colOff>
      <xdr:row>25</xdr:row>
      <xdr:rowOff>9525</xdr:rowOff>
    </xdr:from>
    <xdr:to>
      <xdr:col>9</xdr:col>
      <xdr:colOff>485775</xdr:colOff>
      <xdr:row>54</xdr:row>
      <xdr:rowOff>38100</xdr:rowOff>
    </xdr:to>
    <xdr:graphicFrame macro="">
      <xdr:nvGraphicFramePr>
        <xdr:cNvPr id="16058431" name="Chart 15">
          <a:extLst>
            <a:ext uri="{FF2B5EF4-FFF2-40B4-BE49-F238E27FC236}">
              <a16:creationId xmlns:a16="http://schemas.microsoft.com/office/drawing/2014/main" id="{00000000-0008-0000-0B00-00003F08F5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54</xdr:row>
      <xdr:rowOff>133350</xdr:rowOff>
    </xdr:from>
    <xdr:to>
      <xdr:col>4</xdr:col>
      <xdr:colOff>314325</xdr:colOff>
      <xdr:row>84</xdr:row>
      <xdr:rowOff>9525</xdr:rowOff>
    </xdr:to>
    <xdr:graphicFrame macro="">
      <xdr:nvGraphicFramePr>
        <xdr:cNvPr id="16058432" name="Chart 16">
          <a:extLst>
            <a:ext uri="{FF2B5EF4-FFF2-40B4-BE49-F238E27FC236}">
              <a16:creationId xmlns:a16="http://schemas.microsoft.com/office/drawing/2014/main" id="{00000000-0008-0000-0B00-00004008F5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0</xdr:colOff>
      <xdr:row>55</xdr:row>
      <xdr:rowOff>0</xdr:rowOff>
    </xdr:from>
    <xdr:to>
      <xdr:col>9</xdr:col>
      <xdr:colOff>323850</xdr:colOff>
      <xdr:row>84</xdr:row>
      <xdr:rowOff>38100</xdr:rowOff>
    </xdr:to>
    <xdr:graphicFrame macro="">
      <xdr:nvGraphicFramePr>
        <xdr:cNvPr id="16058433" name="Chart 17">
          <a:extLst>
            <a:ext uri="{FF2B5EF4-FFF2-40B4-BE49-F238E27FC236}">
              <a16:creationId xmlns:a16="http://schemas.microsoft.com/office/drawing/2014/main" id="{00000000-0008-0000-0B00-00004108F5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9</xdr:col>
      <xdr:colOff>571500</xdr:colOff>
      <xdr:row>54</xdr:row>
      <xdr:rowOff>133350</xdr:rowOff>
    </xdr:from>
    <xdr:to>
      <xdr:col>15</xdr:col>
      <xdr:colOff>38100</xdr:colOff>
      <xdr:row>84</xdr:row>
      <xdr:rowOff>28575</xdr:rowOff>
    </xdr:to>
    <xdr:graphicFrame macro="">
      <xdr:nvGraphicFramePr>
        <xdr:cNvPr id="6" name="Chart 17">
          <a:extLst>
            <a:ext uri="{FF2B5EF4-FFF2-40B4-BE49-F238E27FC236}">
              <a16:creationId xmlns:a16="http://schemas.microsoft.com/office/drawing/2014/main" id="{00000000-0008-0000-0B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24</xdr:row>
      <xdr:rowOff>133350</xdr:rowOff>
    </xdr:from>
    <xdr:to>
      <xdr:col>4</xdr:col>
      <xdr:colOff>314325</xdr:colOff>
      <xdr:row>54</xdr:row>
      <xdr:rowOff>9525</xdr:rowOff>
    </xdr:to>
    <xdr:graphicFrame macro="">
      <xdr:nvGraphicFramePr>
        <xdr:cNvPr id="16128058" name="Chart 10">
          <a:extLst>
            <a:ext uri="{FF2B5EF4-FFF2-40B4-BE49-F238E27FC236}">
              <a16:creationId xmlns:a16="http://schemas.microsoft.com/office/drawing/2014/main" id="{00000000-0008-0000-0C00-00003A18F6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590550</xdr:colOff>
      <xdr:row>25</xdr:row>
      <xdr:rowOff>9525</xdr:rowOff>
    </xdr:from>
    <xdr:to>
      <xdr:col>10</xdr:col>
      <xdr:colOff>9525</xdr:colOff>
      <xdr:row>54</xdr:row>
      <xdr:rowOff>38100</xdr:rowOff>
    </xdr:to>
    <xdr:graphicFrame macro="">
      <xdr:nvGraphicFramePr>
        <xdr:cNvPr id="16128059" name="Chart 11">
          <a:extLst>
            <a:ext uri="{FF2B5EF4-FFF2-40B4-BE49-F238E27FC236}">
              <a16:creationId xmlns:a16="http://schemas.microsoft.com/office/drawing/2014/main" id="{00000000-0008-0000-0C00-00003B18F6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54</xdr:row>
      <xdr:rowOff>133350</xdr:rowOff>
    </xdr:from>
    <xdr:to>
      <xdr:col>4</xdr:col>
      <xdr:colOff>314325</xdr:colOff>
      <xdr:row>84</xdr:row>
      <xdr:rowOff>9525</xdr:rowOff>
    </xdr:to>
    <xdr:graphicFrame macro="">
      <xdr:nvGraphicFramePr>
        <xdr:cNvPr id="16128060" name="Chart 12">
          <a:extLst>
            <a:ext uri="{FF2B5EF4-FFF2-40B4-BE49-F238E27FC236}">
              <a16:creationId xmlns:a16="http://schemas.microsoft.com/office/drawing/2014/main" id="{00000000-0008-0000-0C00-00003C18F6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0</xdr:colOff>
      <xdr:row>55</xdr:row>
      <xdr:rowOff>0</xdr:rowOff>
    </xdr:from>
    <xdr:to>
      <xdr:col>9</xdr:col>
      <xdr:colOff>323850</xdr:colOff>
      <xdr:row>84</xdr:row>
      <xdr:rowOff>38100</xdr:rowOff>
    </xdr:to>
    <xdr:graphicFrame macro="">
      <xdr:nvGraphicFramePr>
        <xdr:cNvPr id="16128061" name="Chart 13">
          <a:extLst>
            <a:ext uri="{FF2B5EF4-FFF2-40B4-BE49-F238E27FC236}">
              <a16:creationId xmlns:a16="http://schemas.microsoft.com/office/drawing/2014/main" id="{00000000-0008-0000-0C00-00003D18F6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10</xdr:col>
      <xdr:colOff>0</xdr:colOff>
      <xdr:row>55</xdr:row>
      <xdr:rowOff>0</xdr:rowOff>
    </xdr:from>
    <xdr:to>
      <xdr:col>15</xdr:col>
      <xdr:colOff>66675</xdr:colOff>
      <xdr:row>84</xdr:row>
      <xdr:rowOff>38100</xdr:rowOff>
    </xdr:to>
    <xdr:graphicFrame macro="">
      <xdr:nvGraphicFramePr>
        <xdr:cNvPr id="6" name="Chart 13">
          <a:extLst>
            <a:ext uri="{FF2B5EF4-FFF2-40B4-BE49-F238E27FC236}">
              <a16:creationId xmlns:a16="http://schemas.microsoft.com/office/drawing/2014/main" id="{00000000-0008-0000-0C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190500</xdr:colOff>
      <xdr:row>33</xdr:row>
      <xdr:rowOff>57150</xdr:rowOff>
    </xdr:from>
    <xdr:to>
      <xdr:col>11</xdr:col>
      <xdr:colOff>457200</xdr:colOff>
      <xdr:row>53</xdr:row>
      <xdr:rowOff>38100</xdr:rowOff>
    </xdr:to>
    <xdr:graphicFrame macro="">
      <xdr:nvGraphicFramePr>
        <xdr:cNvPr id="388117" name="Chart 2">
          <a:extLst>
            <a:ext uri="{FF2B5EF4-FFF2-40B4-BE49-F238E27FC236}">
              <a16:creationId xmlns:a16="http://schemas.microsoft.com/office/drawing/2014/main" id="{00000000-0008-0000-0D00-000015EC05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819150</xdr:colOff>
      <xdr:row>25</xdr:row>
      <xdr:rowOff>28575</xdr:rowOff>
    </xdr:from>
    <xdr:to>
      <xdr:col>8</xdr:col>
      <xdr:colOff>657225</xdr:colOff>
      <xdr:row>55</xdr:row>
      <xdr:rowOff>47625</xdr:rowOff>
    </xdr:to>
    <xdr:graphicFrame macro="">
      <xdr:nvGraphicFramePr>
        <xdr:cNvPr id="3366" name="Chart 22">
          <a:extLst>
            <a:ext uri="{FF2B5EF4-FFF2-40B4-BE49-F238E27FC236}">
              <a16:creationId xmlns:a16="http://schemas.microsoft.com/office/drawing/2014/main" id="{00000000-0008-0000-1000-0000260D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666750</xdr:colOff>
      <xdr:row>18</xdr:row>
      <xdr:rowOff>95250</xdr:rowOff>
    </xdr:from>
    <xdr:to>
      <xdr:col>7</xdr:col>
      <xdr:colOff>609600</xdr:colOff>
      <xdr:row>38</xdr:row>
      <xdr:rowOff>66675</xdr:rowOff>
    </xdr:to>
    <xdr:graphicFrame macro="">
      <xdr:nvGraphicFramePr>
        <xdr:cNvPr id="33065" name="Chart 18">
          <a:extLst>
            <a:ext uri="{FF2B5EF4-FFF2-40B4-BE49-F238E27FC236}">
              <a16:creationId xmlns:a16="http://schemas.microsoft.com/office/drawing/2014/main" id="{00000000-0008-0000-1100-0000298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76200</xdr:colOff>
      <xdr:row>27</xdr:row>
      <xdr:rowOff>38100</xdr:rowOff>
    </xdr:from>
    <xdr:to>
      <xdr:col>7</xdr:col>
      <xdr:colOff>76200</xdr:colOff>
      <xdr:row>52</xdr:row>
      <xdr:rowOff>104775</xdr:rowOff>
    </xdr:to>
    <xdr:graphicFrame macro="">
      <xdr:nvGraphicFramePr>
        <xdr:cNvPr id="518412" name="Chart 18">
          <a:extLst>
            <a:ext uri="{FF2B5EF4-FFF2-40B4-BE49-F238E27FC236}">
              <a16:creationId xmlns:a16="http://schemas.microsoft.com/office/drawing/2014/main" id="{00000000-0008-0000-1300-00000CE907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24</xdr:row>
      <xdr:rowOff>133350</xdr:rowOff>
    </xdr:from>
    <xdr:to>
      <xdr:col>4</xdr:col>
      <xdr:colOff>314325</xdr:colOff>
      <xdr:row>54</xdr:row>
      <xdr:rowOff>9525</xdr:rowOff>
    </xdr:to>
    <xdr:graphicFrame macro="">
      <xdr:nvGraphicFramePr>
        <xdr:cNvPr id="13100353" name="Chart 5">
          <a:extLst>
            <a:ext uri="{FF2B5EF4-FFF2-40B4-BE49-F238E27FC236}">
              <a16:creationId xmlns:a16="http://schemas.microsoft.com/office/drawing/2014/main" id="{00000000-0008-0000-1400-000041E5C7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590550</xdr:colOff>
      <xdr:row>25</xdr:row>
      <xdr:rowOff>9525</xdr:rowOff>
    </xdr:from>
    <xdr:to>
      <xdr:col>9</xdr:col>
      <xdr:colOff>304800</xdr:colOff>
      <xdr:row>54</xdr:row>
      <xdr:rowOff>38100</xdr:rowOff>
    </xdr:to>
    <xdr:graphicFrame macro="">
      <xdr:nvGraphicFramePr>
        <xdr:cNvPr id="13100354" name="Chart 6">
          <a:extLst>
            <a:ext uri="{FF2B5EF4-FFF2-40B4-BE49-F238E27FC236}">
              <a16:creationId xmlns:a16="http://schemas.microsoft.com/office/drawing/2014/main" id="{00000000-0008-0000-1400-000042E5C7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9</xdr:col>
      <xdr:colOff>504825</xdr:colOff>
      <xdr:row>25</xdr:row>
      <xdr:rowOff>9525</xdr:rowOff>
    </xdr:from>
    <xdr:to>
      <xdr:col>15</xdr:col>
      <xdr:colOff>0</xdr:colOff>
      <xdr:row>54</xdr:row>
      <xdr:rowOff>28575</xdr:rowOff>
    </xdr:to>
    <xdr:graphicFrame macro="">
      <xdr:nvGraphicFramePr>
        <xdr:cNvPr id="13100355" name="Chart 7">
          <a:extLst>
            <a:ext uri="{FF2B5EF4-FFF2-40B4-BE49-F238E27FC236}">
              <a16:creationId xmlns:a16="http://schemas.microsoft.com/office/drawing/2014/main" id="{00000000-0008-0000-1400-000043E5C7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</xdr:col>
      <xdr:colOff>472440</xdr:colOff>
      <xdr:row>55</xdr:row>
      <xdr:rowOff>1905</xdr:rowOff>
    </xdr:from>
    <xdr:to>
      <xdr:col>14</xdr:col>
      <xdr:colOff>502920</xdr:colOff>
      <xdr:row>84</xdr:row>
      <xdr:rowOff>47625</xdr:rowOff>
    </xdr:to>
    <xdr:graphicFrame macro="">
      <xdr:nvGraphicFramePr>
        <xdr:cNvPr id="13100356" name="Chart 8">
          <a:extLst>
            <a:ext uri="{FF2B5EF4-FFF2-40B4-BE49-F238E27FC236}">
              <a16:creationId xmlns:a16="http://schemas.microsoft.com/office/drawing/2014/main" id="{00000000-0008-0000-1400-000044E5C7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15</xdr:col>
      <xdr:colOff>125730</xdr:colOff>
      <xdr:row>54</xdr:row>
      <xdr:rowOff>112395</xdr:rowOff>
    </xdr:from>
    <xdr:to>
      <xdr:col>20</xdr:col>
      <xdr:colOff>70485</xdr:colOff>
      <xdr:row>84</xdr:row>
      <xdr:rowOff>30480</xdr:rowOff>
    </xdr:to>
    <xdr:graphicFrame macro="">
      <xdr:nvGraphicFramePr>
        <xdr:cNvPr id="13100357" name="Chart 9">
          <a:extLst>
            <a:ext uri="{FF2B5EF4-FFF2-40B4-BE49-F238E27FC236}">
              <a16:creationId xmlns:a16="http://schemas.microsoft.com/office/drawing/2014/main" id="{00000000-0008-0000-1400-000045E5C7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0</xdr:colOff>
      <xdr:row>55</xdr:row>
      <xdr:rowOff>9525</xdr:rowOff>
    </xdr:from>
    <xdr:to>
      <xdr:col>4</xdr:col>
      <xdr:colOff>314325</xdr:colOff>
      <xdr:row>84</xdr:row>
      <xdr:rowOff>28575</xdr:rowOff>
    </xdr:to>
    <xdr:graphicFrame macro="">
      <xdr:nvGraphicFramePr>
        <xdr:cNvPr id="7" name="Chart 7">
          <a:extLst>
            <a:ext uri="{FF2B5EF4-FFF2-40B4-BE49-F238E27FC236}">
              <a16:creationId xmlns:a16="http://schemas.microsoft.com/office/drawing/2014/main" id="{00000000-0008-0000-14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5</xdr:col>
      <xdr:colOff>0</xdr:colOff>
      <xdr:row>55</xdr:row>
      <xdr:rowOff>0</xdr:rowOff>
    </xdr:from>
    <xdr:to>
      <xdr:col>9</xdr:col>
      <xdr:colOff>314325</xdr:colOff>
      <xdr:row>84</xdr:row>
      <xdr:rowOff>19050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00000000-0008-0000-14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24</xdr:row>
      <xdr:rowOff>133350</xdr:rowOff>
    </xdr:from>
    <xdr:to>
      <xdr:col>4</xdr:col>
      <xdr:colOff>314325</xdr:colOff>
      <xdr:row>54</xdr:row>
      <xdr:rowOff>9525</xdr:rowOff>
    </xdr:to>
    <xdr:graphicFrame macro="">
      <xdr:nvGraphicFramePr>
        <xdr:cNvPr id="13107521" name="Chart 5">
          <a:extLst>
            <a:ext uri="{FF2B5EF4-FFF2-40B4-BE49-F238E27FC236}">
              <a16:creationId xmlns:a16="http://schemas.microsoft.com/office/drawing/2014/main" id="{00000000-0008-0000-1500-00004101C8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590550</xdr:colOff>
      <xdr:row>25</xdr:row>
      <xdr:rowOff>9525</xdr:rowOff>
    </xdr:from>
    <xdr:to>
      <xdr:col>9</xdr:col>
      <xdr:colOff>304800</xdr:colOff>
      <xdr:row>54</xdr:row>
      <xdr:rowOff>38100</xdr:rowOff>
    </xdr:to>
    <xdr:graphicFrame macro="">
      <xdr:nvGraphicFramePr>
        <xdr:cNvPr id="13107522" name="Chart 6">
          <a:extLst>
            <a:ext uri="{FF2B5EF4-FFF2-40B4-BE49-F238E27FC236}">
              <a16:creationId xmlns:a16="http://schemas.microsoft.com/office/drawing/2014/main" id="{00000000-0008-0000-1500-00004201C8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9</xdr:col>
      <xdr:colOff>447675</xdr:colOff>
      <xdr:row>25</xdr:row>
      <xdr:rowOff>0</xdr:rowOff>
    </xdr:from>
    <xdr:to>
      <xdr:col>14</xdr:col>
      <xdr:colOff>466725</xdr:colOff>
      <xdr:row>54</xdr:row>
      <xdr:rowOff>19050</xdr:rowOff>
    </xdr:to>
    <xdr:graphicFrame macro="">
      <xdr:nvGraphicFramePr>
        <xdr:cNvPr id="13107523" name="Chart 7">
          <a:extLst>
            <a:ext uri="{FF2B5EF4-FFF2-40B4-BE49-F238E27FC236}">
              <a16:creationId xmlns:a16="http://schemas.microsoft.com/office/drawing/2014/main" id="{00000000-0008-0000-1500-00004301C8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581025</xdr:colOff>
      <xdr:row>55</xdr:row>
      <xdr:rowOff>9525</xdr:rowOff>
    </xdr:from>
    <xdr:to>
      <xdr:col>9</xdr:col>
      <xdr:colOff>304800</xdr:colOff>
      <xdr:row>84</xdr:row>
      <xdr:rowOff>47625</xdr:rowOff>
    </xdr:to>
    <xdr:graphicFrame macro="">
      <xdr:nvGraphicFramePr>
        <xdr:cNvPr id="13107524" name="Chart 8">
          <a:extLst>
            <a:ext uri="{FF2B5EF4-FFF2-40B4-BE49-F238E27FC236}">
              <a16:creationId xmlns:a16="http://schemas.microsoft.com/office/drawing/2014/main" id="{00000000-0008-0000-1500-00004401C8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9</xdr:col>
      <xdr:colOff>447675</xdr:colOff>
      <xdr:row>55</xdr:row>
      <xdr:rowOff>9525</xdr:rowOff>
    </xdr:from>
    <xdr:to>
      <xdr:col>14</xdr:col>
      <xdr:colOff>485775</xdr:colOff>
      <xdr:row>84</xdr:row>
      <xdr:rowOff>57150</xdr:rowOff>
    </xdr:to>
    <xdr:graphicFrame macro="">
      <xdr:nvGraphicFramePr>
        <xdr:cNvPr id="13107525" name="Chart 9">
          <a:extLst>
            <a:ext uri="{FF2B5EF4-FFF2-40B4-BE49-F238E27FC236}">
              <a16:creationId xmlns:a16="http://schemas.microsoft.com/office/drawing/2014/main" id="{00000000-0008-0000-1500-00004501C8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0</xdr:colOff>
      <xdr:row>55</xdr:row>
      <xdr:rowOff>0</xdr:rowOff>
    </xdr:from>
    <xdr:to>
      <xdr:col>4</xdr:col>
      <xdr:colOff>323850</xdr:colOff>
      <xdr:row>84</xdr:row>
      <xdr:rowOff>38100</xdr:rowOff>
    </xdr:to>
    <xdr:graphicFrame macro="">
      <xdr:nvGraphicFramePr>
        <xdr:cNvPr id="7" name="Chart 8">
          <a:extLst>
            <a:ext uri="{FF2B5EF4-FFF2-40B4-BE49-F238E27FC236}">
              <a16:creationId xmlns:a16="http://schemas.microsoft.com/office/drawing/2014/main" id="{00000000-0008-0000-15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23</xdr:row>
      <xdr:rowOff>133350</xdr:rowOff>
    </xdr:from>
    <xdr:to>
      <xdr:col>4</xdr:col>
      <xdr:colOff>314325</xdr:colOff>
      <xdr:row>53</xdr:row>
      <xdr:rowOff>9525</xdr:rowOff>
    </xdr:to>
    <xdr:graphicFrame macro="">
      <xdr:nvGraphicFramePr>
        <xdr:cNvPr id="13109573" name="Chart 1033">
          <a:extLst>
            <a:ext uri="{FF2B5EF4-FFF2-40B4-BE49-F238E27FC236}">
              <a16:creationId xmlns:a16="http://schemas.microsoft.com/office/drawing/2014/main" id="{00000000-0008-0000-1600-00004509C8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590550</xdr:colOff>
      <xdr:row>24</xdr:row>
      <xdr:rowOff>9525</xdr:rowOff>
    </xdr:from>
    <xdr:to>
      <xdr:col>9</xdr:col>
      <xdr:colOff>304800</xdr:colOff>
      <xdr:row>53</xdr:row>
      <xdr:rowOff>38100</xdr:rowOff>
    </xdr:to>
    <xdr:graphicFrame macro="">
      <xdr:nvGraphicFramePr>
        <xdr:cNvPr id="13109574" name="Chart 1034">
          <a:extLst>
            <a:ext uri="{FF2B5EF4-FFF2-40B4-BE49-F238E27FC236}">
              <a16:creationId xmlns:a16="http://schemas.microsoft.com/office/drawing/2014/main" id="{00000000-0008-0000-1600-00004609C8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9</xdr:col>
      <xdr:colOff>590550</xdr:colOff>
      <xdr:row>24</xdr:row>
      <xdr:rowOff>9525</xdr:rowOff>
    </xdr:from>
    <xdr:to>
      <xdr:col>15</xdr:col>
      <xdr:colOff>85725</xdr:colOff>
      <xdr:row>53</xdr:row>
      <xdr:rowOff>28575</xdr:rowOff>
    </xdr:to>
    <xdr:graphicFrame macro="">
      <xdr:nvGraphicFramePr>
        <xdr:cNvPr id="13109575" name="Chart 1035">
          <a:extLst>
            <a:ext uri="{FF2B5EF4-FFF2-40B4-BE49-F238E27FC236}">
              <a16:creationId xmlns:a16="http://schemas.microsoft.com/office/drawing/2014/main" id="{00000000-0008-0000-1600-00004709C8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9525</xdr:colOff>
      <xdr:row>54</xdr:row>
      <xdr:rowOff>9525</xdr:rowOff>
    </xdr:from>
    <xdr:to>
      <xdr:col>4</xdr:col>
      <xdr:colOff>333375</xdr:colOff>
      <xdr:row>83</xdr:row>
      <xdr:rowOff>47625</xdr:rowOff>
    </xdr:to>
    <xdr:graphicFrame macro="">
      <xdr:nvGraphicFramePr>
        <xdr:cNvPr id="13109576" name="Chart 1036">
          <a:extLst>
            <a:ext uri="{FF2B5EF4-FFF2-40B4-BE49-F238E27FC236}">
              <a16:creationId xmlns:a16="http://schemas.microsoft.com/office/drawing/2014/main" id="{00000000-0008-0000-1600-00004809C8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590550</xdr:colOff>
      <xdr:row>54</xdr:row>
      <xdr:rowOff>0</xdr:rowOff>
    </xdr:from>
    <xdr:to>
      <xdr:col>9</xdr:col>
      <xdr:colOff>323850</xdr:colOff>
      <xdr:row>83</xdr:row>
      <xdr:rowOff>47625</xdr:rowOff>
    </xdr:to>
    <xdr:graphicFrame macro="">
      <xdr:nvGraphicFramePr>
        <xdr:cNvPr id="13109577" name="Chart 1037">
          <a:extLst>
            <a:ext uri="{FF2B5EF4-FFF2-40B4-BE49-F238E27FC236}">
              <a16:creationId xmlns:a16="http://schemas.microsoft.com/office/drawing/2014/main" id="{00000000-0008-0000-1600-00004909C8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10</xdr:col>
      <xdr:colOff>0</xdr:colOff>
      <xdr:row>54</xdr:row>
      <xdr:rowOff>0</xdr:rowOff>
    </xdr:from>
    <xdr:to>
      <xdr:col>15</xdr:col>
      <xdr:colOff>114300</xdr:colOff>
      <xdr:row>83</xdr:row>
      <xdr:rowOff>47625</xdr:rowOff>
    </xdr:to>
    <xdr:graphicFrame macro="">
      <xdr:nvGraphicFramePr>
        <xdr:cNvPr id="7" name="Chart 1037">
          <a:extLst>
            <a:ext uri="{FF2B5EF4-FFF2-40B4-BE49-F238E27FC236}">
              <a16:creationId xmlns:a16="http://schemas.microsoft.com/office/drawing/2014/main" id="{00000000-0008-0000-16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314325</xdr:colOff>
      <xdr:row>17</xdr:row>
      <xdr:rowOff>28575</xdr:rowOff>
    </xdr:from>
    <xdr:to>
      <xdr:col>17</xdr:col>
      <xdr:colOff>38100</xdr:colOff>
      <xdr:row>35</xdr:row>
      <xdr:rowOff>28575</xdr:rowOff>
    </xdr:to>
    <xdr:graphicFrame macro="">
      <xdr:nvGraphicFramePr>
        <xdr:cNvPr id="16284883" name="Chart 2">
          <a:extLst>
            <a:ext uri="{FF2B5EF4-FFF2-40B4-BE49-F238E27FC236}">
              <a16:creationId xmlns:a16="http://schemas.microsoft.com/office/drawing/2014/main" id="{00000000-0008-0000-0200-0000D37CF8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9525</xdr:colOff>
      <xdr:row>41</xdr:row>
      <xdr:rowOff>9525</xdr:rowOff>
    </xdr:from>
    <xdr:to>
      <xdr:col>17</xdr:col>
      <xdr:colOff>95250</xdr:colOff>
      <xdr:row>56</xdr:row>
      <xdr:rowOff>28575</xdr:rowOff>
    </xdr:to>
    <xdr:graphicFrame macro="">
      <xdr:nvGraphicFramePr>
        <xdr:cNvPr id="16284884" name="Chart 8">
          <a:extLst>
            <a:ext uri="{FF2B5EF4-FFF2-40B4-BE49-F238E27FC236}">
              <a16:creationId xmlns:a16="http://schemas.microsoft.com/office/drawing/2014/main" id="{00000000-0008-0000-0200-0000D47CF8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12</xdr:col>
      <xdr:colOff>219075</xdr:colOff>
      <xdr:row>44</xdr:row>
      <xdr:rowOff>133350</xdr:rowOff>
    </xdr:from>
    <xdr:to>
      <xdr:col>12</xdr:col>
      <xdr:colOff>219075</xdr:colOff>
      <xdr:row>54</xdr:row>
      <xdr:rowOff>66675</xdr:rowOff>
    </xdr:to>
    <xdr:sp macro="" textlink="">
      <xdr:nvSpPr>
        <xdr:cNvPr id="16284885" name="Line 9">
          <a:extLst>
            <a:ext uri="{FF2B5EF4-FFF2-40B4-BE49-F238E27FC236}">
              <a16:creationId xmlns:a16="http://schemas.microsoft.com/office/drawing/2014/main" id="{00000000-0008-0000-0200-0000D57CF800}"/>
            </a:ext>
          </a:extLst>
        </xdr:cNvPr>
        <xdr:cNvSpPr>
          <a:spLocks noChangeShapeType="1"/>
        </xdr:cNvSpPr>
      </xdr:nvSpPr>
      <xdr:spPr bwMode="auto">
        <a:xfrm>
          <a:off x="8096250" y="5562600"/>
          <a:ext cx="0" cy="1504950"/>
        </a:xfrm>
        <a:prstGeom prst="line">
          <a:avLst/>
        </a:prstGeom>
        <a:noFill/>
        <a:ln w="19050">
          <a:solidFill>
            <a:srgbClr val="FF0000"/>
          </a:solidFill>
          <a:round/>
          <a:headEnd/>
          <a:tailEnd/>
        </a:ln>
      </xdr:spPr>
    </xdr:sp>
    <xdr:clientData/>
  </xdr:twoCellAnchor>
  <xdr:oneCellAnchor>
    <xdr:from>
      <xdr:col>12</xdr:col>
      <xdr:colOff>530225</xdr:colOff>
      <xdr:row>46</xdr:row>
      <xdr:rowOff>38100</xdr:rowOff>
    </xdr:from>
    <xdr:ext cx="280333" cy="141001"/>
    <xdr:sp macro="" textlink="">
      <xdr:nvSpPr>
        <xdr:cNvPr id="350218" name="Text Box 10">
          <a:extLst>
            <a:ext uri="{FF2B5EF4-FFF2-40B4-BE49-F238E27FC236}">
              <a16:creationId xmlns:a16="http://schemas.microsoft.com/office/drawing/2014/main" id="{00000000-0008-0000-0200-00000A580500}"/>
            </a:ext>
          </a:extLst>
        </xdr:cNvPr>
        <xdr:cNvSpPr txBox="1">
          <a:spLocks noChangeArrowheads="1"/>
        </xdr:cNvSpPr>
      </xdr:nvSpPr>
      <xdr:spPr bwMode="auto">
        <a:xfrm>
          <a:off x="8407400" y="5895975"/>
          <a:ext cx="280333" cy="141001"/>
        </a:xfrm>
        <a:prstGeom prst="rect">
          <a:avLst/>
        </a:prstGeom>
        <a:solidFill>
          <a:srgbClr val="C0C0C0"/>
        </a:solidFill>
        <a:ln w="9525">
          <a:noFill/>
          <a:miter lim="800000"/>
          <a:headEnd/>
          <a:tailEnd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el-GR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α=</a:t>
          </a: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2,1</a:t>
          </a:r>
          <a:endParaRPr lang="el-GR" sz="8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oneCellAnchor>
  <xdr:oneCellAnchor>
    <xdr:from>
      <xdr:col>10</xdr:col>
      <xdr:colOff>187325</xdr:colOff>
      <xdr:row>51</xdr:row>
      <xdr:rowOff>63500</xdr:rowOff>
    </xdr:from>
    <xdr:ext cx="280333" cy="136525"/>
    <xdr:sp macro="" textlink="">
      <xdr:nvSpPr>
        <xdr:cNvPr id="350219" name="Text Box 11">
          <a:extLst>
            <a:ext uri="{FF2B5EF4-FFF2-40B4-BE49-F238E27FC236}">
              <a16:creationId xmlns:a16="http://schemas.microsoft.com/office/drawing/2014/main" id="{00000000-0008-0000-0200-00000B580500}"/>
            </a:ext>
          </a:extLst>
        </xdr:cNvPr>
        <xdr:cNvSpPr txBox="1">
          <a:spLocks noChangeArrowheads="1"/>
        </xdr:cNvSpPr>
      </xdr:nvSpPr>
      <xdr:spPr bwMode="auto">
        <a:xfrm>
          <a:off x="6997700" y="6635750"/>
          <a:ext cx="280333" cy="136525"/>
        </a:xfrm>
        <a:prstGeom prst="rect">
          <a:avLst/>
        </a:prstGeom>
        <a:solidFill>
          <a:srgbClr val="99CCFF"/>
        </a:solidFill>
        <a:ln w="9525">
          <a:noFill/>
          <a:miter lim="800000"/>
          <a:headEnd/>
          <a:tailEnd/>
        </a:ln>
      </xdr:spPr>
      <xdr:txBody>
        <a:bodyPr wrap="square" lIns="18288" tIns="22860" rIns="0" bIns="0" anchor="t" upright="1">
          <a:noAutofit/>
        </a:bodyPr>
        <a:lstStyle/>
        <a:p>
          <a:pPr algn="l" rtl="0">
            <a:defRPr sz="1000"/>
          </a:pPr>
          <a:r>
            <a:rPr lang="el-GR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α=0,2</a:t>
          </a:r>
        </a:p>
      </xdr:txBody>
    </xdr:sp>
    <xdr:clientData/>
  </xdr:oneCellAnchor>
  <xdr:oneCellAnchor>
    <xdr:from>
      <xdr:col>12</xdr:col>
      <xdr:colOff>492125</xdr:colOff>
      <xdr:row>49</xdr:row>
      <xdr:rowOff>158750</xdr:rowOff>
    </xdr:from>
    <xdr:ext cx="288925" cy="146050"/>
    <xdr:sp macro="" textlink="">
      <xdr:nvSpPr>
        <xdr:cNvPr id="350220" name="Text Box 12">
          <a:extLst>
            <a:ext uri="{FF2B5EF4-FFF2-40B4-BE49-F238E27FC236}">
              <a16:creationId xmlns:a16="http://schemas.microsoft.com/office/drawing/2014/main" id="{00000000-0008-0000-0200-00000C580500}"/>
            </a:ext>
          </a:extLst>
        </xdr:cNvPr>
        <xdr:cNvSpPr txBox="1">
          <a:spLocks noChangeArrowheads="1"/>
        </xdr:cNvSpPr>
      </xdr:nvSpPr>
      <xdr:spPr bwMode="auto">
        <a:xfrm>
          <a:off x="8369300" y="6302375"/>
          <a:ext cx="288925" cy="146050"/>
        </a:xfrm>
        <a:prstGeom prst="rect">
          <a:avLst/>
        </a:prstGeom>
        <a:solidFill>
          <a:srgbClr val="99CC00"/>
        </a:solidFill>
        <a:ln w="9525">
          <a:noFill/>
          <a:miter lim="800000"/>
          <a:headEnd/>
          <a:tailEnd/>
        </a:ln>
      </xdr:spPr>
      <xdr:txBody>
        <a:bodyPr wrap="square" lIns="18288" tIns="22860" rIns="0" bIns="0" anchor="t" upright="1">
          <a:noAutofit/>
        </a:bodyPr>
        <a:lstStyle/>
        <a:p>
          <a:pPr algn="l" rtl="0">
            <a:defRPr sz="1000"/>
          </a:pPr>
          <a:r>
            <a:rPr lang="el-GR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α=0,</a:t>
          </a: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8</a:t>
          </a:r>
          <a:endParaRPr lang="el-GR" sz="8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oneCellAnchor>
  <xdr:oneCellAnchor>
    <xdr:from>
      <xdr:col>10</xdr:col>
      <xdr:colOff>187325</xdr:colOff>
      <xdr:row>52</xdr:row>
      <xdr:rowOff>130175</xdr:rowOff>
    </xdr:from>
    <xdr:ext cx="343043" cy="141001"/>
    <xdr:sp macro="" textlink="">
      <xdr:nvSpPr>
        <xdr:cNvPr id="350221" name="Text Box 13">
          <a:extLst>
            <a:ext uri="{FF2B5EF4-FFF2-40B4-BE49-F238E27FC236}">
              <a16:creationId xmlns:a16="http://schemas.microsoft.com/office/drawing/2014/main" id="{00000000-0008-0000-0200-00000D580500}"/>
            </a:ext>
          </a:extLst>
        </xdr:cNvPr>
        <xdr:cNvSpPr txBox="1">
          <a:spLocks noChangeArrowheads="1"/>
        </xdr:cNvSpPr>
      </xdr:nvSpPr>
      <xdr:spPr bwMode="auto">
        <a:xfrm>
          <a:off x="6997700" y="6988175"/>
          <a:ext cx="343043" cy="141001"/>
        </a:xfrm>
        <a:prstGeom prst="rect">
          <a:avLst/>
        </a:prstGeom>
        <a:solidFill>
          <a:srgbClr val="FF9900"/>
        </a:solidFill>
        <a:ln w="9525">
          <a:noFill/>
          <a:miter lim="800000"/>
          <a:headEnd/>
          <a:tailEnd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el-GR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α=</a:t>
          </a: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 </a:t>
          </a:r>
          <a:r>
            <a:rPr lang="el-GR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-0,1</a:t>
          </a:r>
        </a:p>
      </xdr:txBody>
    </xdr:sp>
    <xdr:clientData/>
  </xdr:oneCellAnchor>
  <xdr:oneCellAnchor>
    <xdr:from>
      <xdr:col>10</xdr:col>
      <xdr:colOff>212725</xdr:colOff>
      <xdr:row>49</xdr:row>
      <xdr:rowOff>206375</xdr:rowOff>
    </xdr:from>
    <xdr:ext cx="280333" cy="141001"/>
    <xdr:sp macro="" textlink="">
      <xdr:nvSpPr>
        <xdr:cNvPr id="350222" name="Text Box 14">
          <a:extLst>
            <a:ext uri="{FF2B5EF4-FFF2-40B4-BE49-F238E27FC236}">
              <a16:creationId xmlns:a16="http://schemas.microsoft.com/office/drawing/2014/main" id="{00000000-0008-0000-0200-00000E580500}"/>
            </a:ext>
          </a:extLst>
        </xdr:cNvPr>
        <xdr:cNvSpPr txBox="1">
          <a:spLocks noChangeArrowheads="1"/>
        </xdr:cNvSpPr>
      </xdr:nvSpPr>
      <xdr:spPr bwMode="auto">
        <a:xfrm>
          <a:off x="7023100" y="6350000"/>
          <a:ext cx="280333" cy="141001"/>
        </a:xfrm>
        <a:prstGeom prst="rect">
          <a:avLst/>
        </a:prstGeom>
        <a:solidFill>
          <a:srgbClr val="C0C0C0"/>
        </a:solidFill>
        <a:ln w="9525">
          <a:noFill/>
          <a:miter lim="800000"/>
          <a:headEnd/>
          <a:tailEnd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el-GR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α=1,6</a:t>
          </a:r>
        </a:p>
      </xdr:txBody>
    </xdr:sp>
    <xdr:clientData/>
  </xdr:oneCellAnchor>
  <xdr:oneCellAnchor>
    <xdr:from>
      <xdr:col>12</xdr:col>
      <xdr:colOff>469900</xdr:colOff>
      <xdr:row>50</xdr:row>
      <xdr:rowOff>76200</xdr:rowOff>
    </xdr:from>
    <xdr:ext cx="343043" cy="141001"/>
    <xdr:sp macro="" textlink="">
      <xdr:nvSpPr>
        <xdr:cNvPr id="350223" name="Text Box 15">
          <a:extLst>
            <a:ext uri="{FF2B5EF4-FFF2-40B4-BE49-F238E27FC236}">
              <a16:creationId xmlns:a16="http://schemas.microsoft.com/office/drawing/2014/main" id="{00000000-0008-0000-0200-00000F580500}"/>
            </a:ext>
          </a:extLst>
        </xdr:cNvPr>
        <xdr:cNvSpPr txBox="1">
          <a:spLocks noChangeArrowheads="1"/>
        </xdr:cNvSpPr>
      </xdr:nvSpPr>
      <xdr:spPr bwMode="auto">
        <a:xfrm>
          <a:off x="8347075" y="6648450"/>
          <a:ext cx="343043" cy="141001"/>
        </a:xfrm>
        <a:prstGeom prst="rect">
          <a:avLst/>
        </a:prstGeom>
        <a:solidFill>
          <a:srgbClr val="99CCFF"/>
        </a:solidFill>
        <a:ln w="9525">
          <a:noFill/>
          <a:miter lim="800000"/>
          <a:headEnd/>
          <a:tailEnd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el-GR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α=</a:t>
          </a: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 </a:t>
          </a:r>
          <a:r>
            <a:rPr lang="el-GR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-0,</a:t>
          </a: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6</a:t>
          </a:r>
          <a:endParaRPr lang="el-GR" sz="8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oneCellAnchor>
  <xdr:oneCellAnchor>
    <xdr:from>
      <xdr:col>12</xdr:col>
      <xdr:colOff>479425</xdr:colOff>
      <xdr:row>52</xdr:row>
      <xdr:rowOff>6350</xdr:rowOff>
    </xdr:from>
    <xdr:ext cx="343043" cy="141001"/>
    <xdr:sp macro="" textlink="">
      <xdr:nvSpPr>
        <xdr:cNvPr id="350224" name="Text Box 16">
          <a:extLst>
            <a:ext uri="{FF2B5EF4-FFF2-40B4-BE49-F238E27FC236}">
              <a16:creationId xmlns:a16="http://schemas.microsoft.com/office/drawing/2014/main" id="{00000000-0008-0000-0200-000010580500}"/>
            </a:ext>
          </a:extLst>
        </xdr:cNvPr>
        <xdr:cNvSpPr txBox="1">
          <a:spLocks noChangeArrowheads="1"/>
        </xdr:cNvSpPr>
      </xdr:nvSpPr>
      <xdr:spPr bwMode="auto">
        <a:xfrm>
          <a:off x="8356600" y="6864350"/>
          <a:ext cx="343043" cy="141001"/>
        </a:xfrm>
        <a:prstGeom prst="rect">
          <a:avLst/>
        </a:prstGeom>
        <a:solidFill>
          <a:srgbClr val="FF9900"/>
        </a:solidFill>
        <a:ln w="9525">
          <a:noFill/>
          <a:miter lim="800000"/>
          <a:headEnd/>
          <a:tailEnd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el-GR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α=</a:t>
          </a: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 </a:t>
          </a:r>
          <a:r>
            <a:rPr lang="el-GR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-</a:t>
          </a: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0,6</a:t>
          </a:r>
          <a:endParaRPr lang="el-GR" sz="8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oneCellAnchor>
  <xdr:twoCellAnchor editAs="oneCell">
    <xdr:from>
      <xdr:col>10</xdr:col>
      <xdr:colOff>190500</xdr:colOff>
      <xdr:row>49</xdr:row>
      <xdr:rowOff>19051</xdr:rowOff>
    </xdr:from>
    <xdr:to>
      <xdr:col>10</xdr:col>
      <xdr:colOff>521926</xdr:colOff>
      <xdr:row>49</xdr:row>
      <xdr:rowOff>125730</xdr:rowOff>
    </xdr:to>
    <xdr:sp macro="" textlink="">
      <xdr:nvSpPr>
        <xdr:cNvPr id="350225" name="Text Box 17">
          <a:extLst>
            <a:ext uri="{FF2B5EF4-FFF2-40B4-BE49-F238E27FC236}">
              <a16:creationId xmlns:a16="http://schemas.microsoft.com/office/drawing/2014/main" id="{00000000-0008-0000-0200-000011580500}"/>
            </a:ext>
          </a:extLst>
        </xdr:cNvPr>
        <xdr:cNvSpPr txBox="1">
          <a:spLocks noChangeArrowheads="1"/>
        </xdr:cNvSpPr>
      </xdr:nvSpPr>
      <xdr:spPr bwMode="auto">
        <a:xfrm>
          <a:off x="7000875" y="6162676"/>
          <a:ext cx="331426" cy="152399"/>
        </a:xfrm>
        <a:prstGeom prst="rect">
          <a:avLst/>
        </a:prstGeom>
        <a:solidFill>
          <a:srgbClr val="99CC00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l-GR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α=1,6</a:t>
          </a:r>
        </a:p>
      </xdr:txBody>
    </xdr:sp>
    <xdr:clientData/>
  </xdr:twoCellAnchor>
  <xdr:oneCellAnchor>
    <xdr:from>
      <xdr:col>12</xdr:col>
      <xdr:colOff>520700</xdr:colOff>
      <xdr:row>47</xdr:row>
      <xdr:rowOff>85725</xdr:rowOff>
    </xdr:from>
    <xdr:ext cx="280333" cy="141001"/>
    <xdr:sp macro="" textlink="">
      <xdr:nvSpPr>
        <xdr:cNvPr id="350226" name="Text Box 18">
          <a:extLst>
            <a:ext uri="{FF2B5EF4-FFF2-40B4-BE49-F238E27FC236}">
              <a16:creationId xmlns:a16="http://schemas.microsoft.com/office/drawing/2014/main" id="{00000000-0008-0000-0200-000012580500}"/>
            </a:ext>
          </a:extLst>
        </xdr:cNvPr>
        <xdr:cNvSpPr txBox="1">
          <a:spLocks noChangeArrowheads="1"/>
        </xdr:cNvSpPr>
      </xdr:nvSpPr>
      <xdr:spPr bwMode="auto">
        <a:xfrm>
          <a:off x="8397875" y="5943600"/>
          <a:ext cx="280333" cy="141001"/>
        </a:xfrm>
        <a:prstGeom prst="rect">
          <a:avLst/>
        </a:prstGeom>
        <a:solidFill>
          <a:srgbClr val="000000"/>
        </a:solidFill>
        <a:ln w="9525">
          <a:noFill/>
          <a:miter lim="800000"/>
          <a:headEnd/>
          <a:tailEnd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el-GR" sz="800" b="0" i="0" u="none" strike="noStrike" baseline="0">
              <a:solidFill>
                <a:srgbClr val="FFFFFF"/>
              </a:solidFill>
              <a:latin typeface="Arial"/>
              <a:cs typeface="Arial"/>
            </a:rPr>
            <a:t>α=1,</a:t>
          </a:r>
          <a:r>
            <a:rPr lang="es-ES" sz="800" b="0" i="0" u="none" strike="noStrike" baseline="0">
              <a:solidFill>
                <a:srgbClr val="FFFFFF"/>
              </a:solidFill>
              <a:latin typeface="Arial"/>
              <a:cs typeface="Arial"/>
            </a:rPr>
            <a:t>6</a:t>
          </a:r>
          <a:endParaRPr lang="el-GR" sz="800" b="0" i="0" u="none" strike="noStrike" baseline="0">
            <a:solidFill>
              <a:srgbClr val="FFFFFF"/>
            </a:solidFill>
            <a:latin typeface="Arial"/>
            <a:cs typeface="Arial"/>
          </a:endParaRPr>
        </a:p>
      </xdr:txBody>
    </xdr:sp>
    <xdr:clientData/>
  </xdr:oneCellAnchor>
  <xdr:oneCellAnchor>
    <xdr:from>
      <xdr:col>9</xdr:col>
      <xdr:colOff>571500</xdr:colOff>
      <xdr:row>50</xdr:row>
      <xdr:rowOff>57150</xdr:rowOff>
    </xdr:from>
    <xdr:ext cx="280333" cy="141001"/>
    <xdr:sp macro="" textlink="">
      <xdr:nvSpPr>
        <xdr:cNvPr id="350227" name="Text Box 19">
          <a:extLst>
            <a:ext uri="{FF2B5EF4-FFF2-40B4-BE49-F238E27FC236}">
              <a16:creationId xmlns:a16="http://schemas.microsoft.com/office/drawing/2014/main" id="{00000000-0008-0000-0200-000013580500}"/>
            </a:ext>
          </a:extLst>
        </xdr:cNvPr>
        <xdr:cNvSpPr txBox="1">
          <a:spLocks noChangeArrowheads="1"/>
        </xdr:cNvSpPr>
      </xdr:nvSpPr>
      <xdr:spPr bwMode="auto">
        <a:xfrm>
          <a:off x="6715125" y="6486525"/>
          <a:ext cx="280333" cy="141001"/>
        </a:xfrm>
        <a:prstGeom prst="rect">
          <a:avLst/>
        </a:prstGeom>
        <a:solidFill>
          <a:srgbClr val="000000"/>
        </a:solidFill>
        <a:ln w="9525">
          <a:noFill/>
          <a:miter lim="800000"/>
          <a:headEnd/>
          <a:tailEnd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el-GR" sz="800" b="0" i="0" u="none" strike="noStrike" baseline="0">
              <a:solidFill>
                <a:srgbClr val="FFFFFF"/>
              </a:solidFill>
              <a:latin typeface="Arial"/>
              <a:cs typeface="Arial"/>
            </a:rPr>
            <a:t>α=1,3</a:t>
          </a:r>
        </a:p>
      </xdr:txBody>
    </xdr:sp>
    <xdr:clientData/>
  </xdr:oneCellAnchor>
  <xdr:twoCellAnchor>
    <xdr:from>
      <xdr:col>14</xdr:col>
      <xdr:colOff>142875</xdr:colOff>
      <xdr:row>45</xdr:row>
      <xdr:rowOff>0</xdr:rowOff>
    </xdr:from>
    <xdr:to>
      <xdr:col>14</xdr:col>
      <xdr:colOff>142875</xdr:colOff>
      <xdr:row>54</xdr:row>
      <xdr:rowOff>76200</xdr:rowOff>
    </xdr:to>
    <xdr:sp macro="" textlink="">
      <xdr:nvSpPr>
        <xdr:cNvPr id="16284896" name="Line 9">
          <a:extLst>
            <a:ext uri="{FF2B5EF4-FFF2-40B4-BE49-F238E27FC236}">
              <a16:creationId xmlns:a16="http://schemas.microsoft.com/office/drawing/2014/main" id="{00000000-0008-0000-0200-0000E07CF800}"/>
            </a:ext>
          </a:extLst>
        </xdr:cNvPr>
        <xdr:cNvSpPr>
          <a:spLocks noChangeShapeType="1"/>
        </xdr:cNvSpPr>
      </xdr:nvSpPr>
      <xdr:spPr bwMode="auto">
        <a:xfrm>
          <a:off x="9115425" y="5572125"/>
          <a:ext cx="0" cy="1504950"/>
        </a:xfrm>
        <a:prstGeom prst="line">
          <a:avLst/>
        </a:prstGeom>
        <a:noFill/>
        <a:ln w="19050">
          <a:solidFill>
            <a:srgbClr val="FF0000"/>
          </a:solidFill>
          <a:round/>
          <a:headEnd/>
          <a:tailEnd/>
        </a:ln>
      </xdr:spPr>
    </xdr:sp>
    <xdr:clientData/>
  </xdr:twoCellAnchor>
  <xdr:oneCellAnchor>
    <xdr:from>
      <xdr:col>16</xdr:col>
      <xdr:colOff>130175</xdr:colOff>
      <xdr:row>51</xdr:row>
      <xdr:rowOff>0</xdr:rowOff>
    </xdr:from>
    <xdr:ext cx="343043" cy="141001"/>
    <xdr:sp macro="" textlink="">
      <xdr:nvSpPr>
        <xdr:cNvPr id="16" name="Text Box 18">
          <a:extLst>
            <a:ext uri="{FF2B5EF4-FFF2-40B4-BE49-F238E27FC236}">
              <a16:creationId xmlns:a16="http://schemas.microsoft.com/office/drawing/2014/main" id="{00000000-0008-0000-0200-000010000000}"/>
            </a:ext>
          </a:extLst>
        </xdr:cNvPr>
        <xdr:cNvSpPr txBox="1">
          <a:spLocks noChangeArrowheads="1"/>
        </xdr:cNvSpPr>
      </xdr:nvSpPr>
      <xdr:spPr bwMode="auto">
        <a:xfrm>
          <a:off x="10198100" y="6715125"/>
          <a:ext cx="343043" cy="141001"/>
        </a:xfrm>
        <a:prstGeom prst="rect">
          <a:avLst/>
        </a:prstGeom>
        <a:solidFill>
          <a:srgbClr val="000000"/>
        </a:solidFill>
        <a:ln w="9525">
          <a:noFill/>
          <a:miter lim="800000"/>
          <a:headEnd/>
          <a:tailEnd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el-GR" sz="800" b="0" i="0" u="none" strike="noStrike" baseline="0">
              <a:solidFill>
                <a:srgbClr val="FFFFFF"/>
              </a:solidFill>
              <a:latin typeface="Arial"/>
              <a:cs typeface="Arial"/>
            </a:rPr>
            <a:t>α=</a:t>
          </a:r>
          <a:r>
            <a:rPr lang="es-ES" sz="800" b="0" i="0" u="none" strike="noStrike" baseline="0">
              <a:solidFill>
                <a:srgbClr val="FFFFFF"/>
              </a:solidFill>
              <a:latin typeface="Arial"/>
              <a:cs typeface="Arial"/>
            </a:rPr>
            <a:t> -3,7</a:t>
          </a:r>
          <a:endParaRPr lang="el-GR" sz="800" b="0" i="0" u="none" strike="noStrike" baseline="0">
            <a:solidFill>
              <a:srgbClr val="FFFFFF"/>
            </a:solidFill>
            <a:latin typeface="Arial"/>
            <a:cs typeface="Arial"/>
          </a:endParaRPr>
        </a:p>
      </xdr:txBody>
    </xdr:sp>
    <xdr:clientData/>
  </xdr:oneCellAnchor>
  <xdr:oneCellAnchor>
    <xdr:from>
      <xdr:col>16</xdr:col>
      <xdr:colOff>111125</xdr:colOff>
      <xdr:row>49</xdr:row>
      <xdr:rowOff>238125</xdr:rowOff>
    </xdr:from>
    <xdr:ext cx="343043" cy="141001"/>
    <xdr:sp macro="" textlink="">
      <xdr:nvSpPr>
        <xdr:cNvPr id="17" name="Text Box 10">
          <a:extLst>
            <a:ext uri="{FF2B5EF4-FFF2-40B4-BE49-F238E27FC236}">
              <a16:creationId xmlns:a16="http://schemas.microsoft.com/office/drawing/2014/main" id="{00000000-0008-0000-0200-000011000000}"/>
            </a:ext>
          </a:extLst>
        </xdr:cNvPr>
        <xdr:cNvSpPr txBox="1">
          <a:spLocks noChangeArrowheads="1"/>
        </xdr:cNvSpPr>
      </xdr:nvSpPr>
      <xdr:spPr bwMode="auto">
        <a:xfrm>
          <a:off x="10179050" y="6524625"/>
          <a:ext cx="343043" cy="141001"/>
        </a:xfrm>
        <a:prstGeom prst="rect">
          <a:avLst/>
        </a:prstGeom>
        <a:solidFill>
          <a:srgbClr val="C0C0C0"/>
        </a:solidFill>
        <a:ln w="9525">
          <a:noFill/>
          <a:miter lim="800000"/>
          <a:headEnd/>
          <a:tailEnd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el-GR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α=</a:t>
          </a: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 -4,3</a:t>
          </a:r>
          <a:endParaRPr lang="el-GR" sz="8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oneCellAnchor>
  <xdr:oneCellAnchor>
    <xdr:from>
      <xdr:col>16</xdr:col>
      <xdr:colOff>114300</xdr:colOff>
      <xdr:row>49</xdr:row>
      <xdr:rowOff>66676</xdr:rowOff>
    </xdr:from>
    <xdr:ext cx="371475" cy="142874"/>
    <xdr:sp macro="" textlink="">
      <xdr:nvSpPr>
        <xdr:cNvPr id="18" name="Text Box 12">
          <a:extLst>
            <a:ext uri="{FF2B5EF4-FFF2-40B4-BE49-F238E27FC236}">
              <a16:creationId xmlns:a16="http://schemas.microsoft.com/office/drawing/2014/main" id="{00000000-0008-0000-0200-000012000000}"/>
            </a:ext>
          </a:extLst>
        </xdr:cNvPr>
        <xdr:cNvSpPr txBox="1">
          <a:spLocks noChangeArrowheads="1"/>
        </xdr:cNvSpPr>
      </xdr:nvSpPr>
      <xdr:spPr bwMode="auto">
        <a:xfrm>
          <a:off x="10182225" y="6210301"/>
          <a:ext cx="371475" cy="142874"/>
        </a:xfrm>
        <a:prstGeom prst="rect">
          <a:avLst/>
        </a:prstGeom>
        <a:solidFill>
          <a:srgbClr val="99CC00"/>
        </a:solidFill>
        <a:ln w="9525">
          <a:noFill/>
          <a:miter lim="800000"/>
          <a:headEnd/>
          <a:tailEnd/>
        </a:ln>
      </xdr:spPr>
      <xdr:txBody>
        <a:bodyPr wrap="square" lIns="18288" tIns="22860" rIns="0" bIns="0" anchor="t" upright="1">
          <a:noAutofit/>
        </a:bodyPr>
        <a:lstStyle/>
        <a:p>
          <a:pPr algn="l" rtl="0">
            <a:defRPr sz="1000"/>
          </a:pPr>
          <a:r>
            <a:rPr lang="el-GR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α=</a:t>
          </a: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 2,0</a:t>
          </a:r>
          <a:endParaRPr lang="el-GR" sz="8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oneCellAnchor>
  <xdr:oneCellAnchor>
    <xdr:from>
      <xdr:col>16</xdr:col>
      <xdr:colOff>117474</xdr:colOff>
      <xdr:row>52</xdr:row>
      <xdr:rowOff>28576</xdr:rowOff>
    </xdr:from>
    <xdr:ext cx="396876" cy="133350"/>
    <xdr:sp macro="" textlink="">
      <xdr:nvSpPr>
        <xdr:cNvPr id="19" name="Text Box 15">
          <a:extLst>
            <a:ext uri="{FF2B5EF4-FFF2-40B4-BE49-F238E27FC236}">
              <a16:creationId xmlns:a16="http://schemas.microsoft.com/office/drawing/2014/main" id="{00000000-0008-0000-0200-000013000000}"/>
            </a:ext>
          </a:extLst>
        </xdr:cNvPr>
        <xdr:cNvSpPr txBox="1">
          <a:spLocks noChangeArrowheads="1"/>
        </xdr:cNvSpPr>
      </xdr:nvSpPr>
      <xdr:spPr bwMode="auto">
        <a:xfrm>
          <a:off x="10185399" y="6743701"/>
          <a:ext cx="396876" cy="133350"/>
        </a:xfrm>
        <a:prstGeom prst="rect">
          <a:avLst/>
        </a:prstGeom>
        <a:solidFill>
          <a:srgbClr val="99CCFF"/>
        </a:solidFill>
        <a:ln w="9525">
          <a:noFill/>
          <a:miter lim="800000"/>
          <a:headEnd/>
          <a:tailEnd/>
        </a:ln>
      </xdr:spPr>
      <xdr:txBody>
        <a:bodyPr wrap="square" lIns="18288" tIns="22860" rIns="0" bIns="0" anchor="t" upright="1">
          <a:noAutofit/>
        </a:bodyPr>
        <a:lstStyle/>
        <a:p>
          <a:pPr algn="l" rtl="0">
            <a:defRPr sz="1000"/>
          </a:pPr>
          <a:r>
            <a:rPr lang="el-GR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α=</a:t>
          </a: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 </a:t>
          </a:r>
          <a:r>
            <a:rPr lang="el-GR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-</a:t>
          </a: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2,2</a:t>
          </a:r>
          <a:endParaRPr lang="el-GR" sz="8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oneCellAnchor>
  <xdr:oneCellAnchor>
    <xdr:from>
      <xdr:col>16</xdr:col>
      <xdr:colOff>117475</xdr:colOff>
      <xdr:row>53</xdr:row>
      <xdr:rowOff>34925</xdr:rowOff>
    </xdr:from>
    <xdr:ext cx="387350" cy="136525"/>
    <xdr:sp macro="" textlink="">
      <xdr:nvSpPr>
        <xdr:cNvPr id="20" name="Text Box 16">
          <a:extLst>
            <a:ext uri="{FF2B5EF4-FFF2-40B4-BE49-F238E27FC236}">
              <a16:creationId xmlns:a16="http://schemas.microsoft.com/office/drawing/2014/main" id="{00000000-0008-0000-0200-000014000000}"/>
            </a:ext>
          </a:extLst>
        </xdr:cNvPr>
        <xdr:cNvSpPr txBox="1">
          <a:spLocks noChangeArrowheads="1"/>
        </xdr:cNvSpPr>
      </xdr:nvSpPr>
      <xdr:spPr bwMode="auto">
        <a:xfrm>
          <a:off x="10185400" y="6892925"/>
          <a:ext cx="387350" cy="136525"/>
        </a:xfrm>
        <a:prstGeom prst="rect">
          <a:avLst/>
        </a:prstGeom>
        <a:solidFill>
          <a:srgbClr val="FF9900"/>
        </a:solidFill>
        <a:ln w="9525">
          <a:noFill/>
          <a:miter lim="800000"/>
          <a:headEnd/>
          <a:tailEnd/>
        </a:ln>
      </xdr:spPr>
      <xdr:txBody>
        <a:bodyPr wrap="square" lIns="18288" tIns="22860" rIns="0" bIns="0" anchor="t" upright="1">
          <a:noAutofit/>
        </a:bodyPr>
        <a:lstStyle/>
        <a:p>
          <a:pPr algn="l" rtl="0">
            <a:defRPr sz="1000"/>
          </a:pPr>
          <a:r>
            <a:rPr lang="el-GR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α=</a:t>
          </a: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 1,2</a:t>
          </a:r>
          <a:endParaRPr lang="el-GR" sz="8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one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419100</xdr:colOff>
      <xdr:row>21</xdr:row>
      <xdr:rowOff>9525</xdr:rowOff>
    </xdr:from>
    <xdr:to>
      <xdr:col>24</xdr:col>
      <xdr:colOff>533400</xdr:colOff>
      <xdr:row>50</xdr:row>
      <xdr:rowOff>38100</xdr:rowOff>
    </xdr:to>
    <xdr:graphicFrame macro="">
      <xdr:nvGraphicFramePr>
        <xdr:cNvPr id="13239608" name="Chart 1">
          <a:extLst>
            <a:ext uri="{FF2B5EF4-FFF2-40B4-BE49-F238E27FC236}">
              <a16:creationId xmlns:a16="http://schemas.microsoft.com/office/drawing/2014/main" id="{00000000-0008-0000-1700-00003805CA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21</xdr:row>
      <xdr:rowOff>0</xdr:rowOff>
    </xdr:from>
    <xdr:to>
      <xdr:col>6</xdr:col>
      <xdr:colOff>19050</xdr:colOff>
      <xdr:row>50</xdr:row>
      <xdr:rowOff>28575</xdr:rowOff>
    </xdr:to>
    <xdr:graphicFrame macro="">
      <xdr:nvGraphicFramePr>
        <xdr:cNvPr id="13239609" name="Chart 2">
          <a:extLst>
            <a:ext uri="{FF2B5EF4-FFF2-40B4-BE49-F238E27FC236}">
              <a16:creationId xmlns:a16="http://schemas.microsoft.com/office/drawing/2014/main" id="{00000000-0008-0000-1700-00003905CA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6</xdr:col>
      <xdr:colOff>47625</xdr:colOff>
      <xdr:row>21</xdr:row>
      <xdr:rowOff>0</xdr:rowOff>
    </xdr:from>
    <xdr:to>
      <xdr:col>11</xdr:col>
      <xdr:colOff>514350</xdr:colOff>
      <xdr:row>50</xdr:row>
      <xdr:rowOff>38100</xdr:rowOff>
    </xdr:to>
    <xdr:graphicFrame macro="">
      <xdr:nvGraphicFramePr>
        <xdr:cNvPr id="13239610" name="Chart 3">
          <a:extLst>
            <a:ext uri="{FF2B5EF4-FFF2-40B4-BE49-F238E27FC236}">
              <a16:creationId xmlns:a16="http://schemas.microsoft.com/office/drawing/2014/main" id="{00000000-0008-0000-1700-00003A05CA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11</xdr:col>
      <xdr:colOff>552450</xdr:colOff>
      <xdr:row>21</xdr:row>
      <xdr:rowOff>9525</xdr:rowOff>
    </xdr:from>
    <xdr:to>
      <xdr:col>18</xdr:col>
      <xdr:colOff>361950</xdr:colOff>
      <xdr:row>50</xdr:row>
      <xdr:rowOff>66675</xdr:rowOff>
    </xdr:to>
    <xdr:graphicFrame macro="">
      <xdr:nvGraphicFramePr>
        <xdr:cNvPr id="13239611" name="Chart 4">
          <a:extLst>
            <a:ext uri="{FF2B5EF4-FFF2-40B4-BE49-F238E27FC236}">
              <a16:creationId xmlns:a16="http://schemas.microsoft.com/office/drawing/2014/main" id="{00000000-0008-0000-1700-00003B05CA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24</xdr:col>
      <xdr:colOff>571500</xdr:colOff>
      <xdr:row>21</xdr:row>
      <xdr:rowOff>9525</xdr:rowOff>
    </xdr:from>
    <xdr:to>
      <xdr:col>29</xdr:col>
      <xdr:colOff>457200</xdr:colOff>
      <xdr:row>50</xdr:row>
      <xdr:rowOff>47625</xdr:rowOff>
    </xdr:to>
    <xdr:graphicFrame macro="">
      <xdr:nvGraphicFramePr>
        <xdr:cNvPr id="13239612" name="Chart 5">
          <a:extLst>
            <a:ext uri="{FF2B5EF4-FFF2-40B4-BE49-F238E27FC236}">
              <a16:creationId xmlns:a16="http://schemas.microsoft.com/office/drawing/2014/main" id="{00000000-0008-0000-1700-00003C05CA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142875</xdr:colOff>
      <xdr:row>1</xdr:row>
      <xdr:rowOff>28575</xdr:rowOff>
    </xdr:from>
    <xdr:to>
      <xdr:col>9</xdr:col>
      <xdr:colOff>447675</xdr:colOff>
      <xdr:row>13</xdr:row>
      <xdr:rowOff>95250</xdr:rowOff>
    </xdr:to>
    <xdr:graphicFrame macro="">
      <xdr:nvGraphicFramePr>
        <xdr:cNvPr id="509363" name="Chart 1">
          <a:extLst>
            <a:ext uri="{FF2B5EF4-FFF2-40B4-BE49-F238E27FC236}">
              <a16:creationId xmlns:a16="http://schemas.microsoft.com/office/drawing/2014/main" id="{00000000-0008-0000-1C00-0000B3C507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390525</xdr:colOff>
      <xdr:row>1</xdr:row>
      <xdr:rowOff>95250</xdr:rowOff>
    </xdr:from>
    <xdr:to>
      <xdr:col>12</xdr:col>
      <xdr:colOff>581025</xdr:colOff>
      <xdr:row>24</xdr:row>
      <xdr:rowOff>95250</xdr:rowOff>
    </xdr:to>
    <xdr:graphicFrame macro="">
      <xdr:nvGraphicFramePr>
        <xdr:cNvPr id="517389" name="Chart 1026">
          <a:extLst>
            <a:ext uri="{FF2B5EF4-FFF2-40B4-BE49-F238E27FC236}">
              <a16:creationId xmlns:a16="http://schemas.microsoft.com/office/drawing/2014/main" id="{00000000-0008-0000-1D00-00000DE507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14</xdr:row>
      <xdr:rowOff>123824</xdr:rowOff>
    </xdr:from>
    <xdr:to>
      <xdr:col>8</xdr:col>
      <xdr:colOff>466725</xdr:colOff>
      <xdr:row>31</xdr:row>
      <xdr:rowOff>123824</xdr:rowOff>
    </xdr:to>
    <xdr:graphicFrame macro="">
      <xdr:nvGraphicFramePr>
        <xdr:cNvPr id="491852" name="Chart 1">
          <a:extLst>
            <a:ext uri="{FF2B5EF4-FFF2-40B4-BE49-F238E27FC236}">
              <a16:creationId xmlns:a16="http://schemas.microsoft.com/office/drawing/2014/main" id="{00000000-0008-0000-0300-00004C8107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352425</xdr:colOff>
      <xdr:row>14</xdr:row>
      <xdr:rowOff>95250</xdr:rowOff>
    </xdr:from>
    <xdr:to>
      <xdr:col>13</xdr:col>
      <xdr:colOff>257175</xdr:colOff>
      <xdr:row>31</xdr:row>
      <xdr:rowOff>95250</xdr:rowOff>
    </xdr:to>
    <xdr:graphicFrame macro="">
      <xdr:nvGraphicFramePr>
        <xdr:cNvPr id="13062030" name="Chart 1">
          <a:extLst>
            <a:ext uri="{FF2B5EF4-FFF2-40B4-BE49-F238E27FC236}">
              <a16:creationId xmlns:a16="http://schemas.microsoft.com/office/drawing/2014/main" id="{00000000-0008-0000-0500-00008E4FC7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352425</xdr:colOff>
      <xdr:row>35</xdr:row>
      <xdr:rowOff>38099</xdr:rowOff>
    </xdr:from>
    <xdr:to>
      <xdr:col>17</xdr:col>
      <xdr:colOff>152400</xdr:colOff>
      <xdr:row>53</xdr:row>
      <xdr:rowOff>142874</xdr:rowOff>
    </xdr:to>
    <xdr:graphicFrame macro="">
      <xdr:nvGraphicFramePr>
        <xdr:cNvPr id="13062031" name="Chart 7">
          <a:extLst>
            <a:ext uri="{FF2B5EF4-FFF2-40B4-BE49-F238E27FC236}">
              <a16:creationId xmlns:a16="http://schemas.microsoft.com/office/drawing/2014/main" id="{00000000-0008-0000-0500-00008F4FC7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12</xdr:col>
      <xdr:colOff>9525</xdr:colOff>
      <xdr:row>41</xdr:row>
      <xdr:rowOff>114300</xdr:rowOff>
    </xdr:from>
    <xdr:to>
      <xdr:col>12</xdr:col>
      <xdr:colOff>9525</xdr:colOff>
      <xdr:row>52</xdr:row>
      <xdr:rowOff>0</xdr:rowOff>
    </xdr:to>
    <xdr:sp macro="" textlink="">
      <xdr:nvSpPr>
        <xdr:cNvPr id="13062032" name="Line 8">
          <a:extLst>
            <a:ext uri="{FF2B5EF4-FFF2-40B4-BE49-F238E27FC236}">
              <a16:creationId xmlns:a16="http://schemas.microsoft.com/office/drawing/2014/main" id="{00000000-0008-0000-0500-0000904FC700}"/>
            </a:ext>
          </a:extLst>
        </xdr:cNvPr>
        <xdr:cNvSpPr>
          <a:spLocks noChangeShapeType="1"/>
        </xdr:cNvSpPr>
      </xdr:nvSpPr>
      <xdr:spPr bwMode="auto">
        <a:xfrm>
          <a:off x="7267575" y="5257800"/>
          <a:ext cx="0" cy="1457325"/>
        </a:xfrm>
        <a:prstGeom prst="line">
          <a:avLst/>
        </a:prstGeom>
        <a:noFill/>
        <a:ln w="19050">
          <a:solidFill>
            <a:srgbClr val="FF0000"/>
          </a:solidFill>
          <a:round/>
          <a:headEnd/>
          <a:tailEnd/>
        </a:ln>
      </xdr:spPr>
    </xdr:sp>
    <xdr:clientData/>
  </xdr:twoCellAnchor>
  <xdr:oneCellAnchor>
    <xdr:from>
      <xdr:col>12</xdr:col>
      <xdr:colOff>165100</xdr:colOff>
      <xdr:row>44</xdr:row>
      <xdr:rowOff>104775</xdr:rowOff>
    </xdr:from>
    <xdr:ext cx="280333" cy="141001"/>
    <xdr:sp macro="" textlink="">
      <xdr:nvSpPr>
        <xdr:cNvPr id="351241" name="Text Box 9">
          <a:extLst>
            <a:ext uri="{FF2B5EF4-FFF2-40B4-BE49-F238E27FC236}">
              <a16:creationId xmlns:a16="http://schemas.microsoft.com/office/drawing/2014/main" id="{00000000-0008-0000-0500-0000095C0500}"/>
            </a:ext>
          </a:extLst>
        </xdr:cNvPr>
        <xdr:cNvSpPr txBox="1">
          <a:spLocks noChangeArrowheads="1"/>
        </xdr:cNvSpPr>
      </xdr:nvSpPr>
      <xdr:spPr bwMode="auto">
        <a:xfrm>
          <a:off x="7423150" y="5676900"/>
          <a:ext cx="280333" cy="141001"/>
        </a:xfrm>
        <a:prstGeom prst="rect">
          <a:avLst/>
        </a:prstGeom>
        <a:solidFill>
          <a:srgbClr val="C0C0C0"/>
        </a:solidFill>
        <a:ln w="9525">
          <a:noFill/>
          <a:miter lim="800000"/>
          <a:headEnd/>
          <a:tailEnd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el-GR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α=1,</a:t>
          </a: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6</a:t>
          </a:r>
          <a:endParaRPr lang="el-GR" sz="8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oneCellAnchor>
  <xdr:oneCellAnchor>
    <xdr:from>
      <xdr:col>10</xdr:col>
      <xdr:colOff>317500</xdr:colOff>
      <xdr:row>46</xdr:row>
      <xdr:rowOff>111125</xdr:rowOff>
    </xdr:from>
    <xdr:ext cx="280333" cy="141001"/>
    <xdr:sp macro="" textlink="">
      <xdr:nvSpPr>
        <xdr:cNvPr id="351242" name="Text Box 10">
          <a:extLst>
            <a:ext uri="{FF2B5EF4-FFF2-40B4-BE49-F238E27FC236}">
              <a16:creationId xmlns:a16="http://schemas.microsoft.com/office/drawing/2014/main" id="{00000000-0008-0000-0500-00000A5C0500}"/>
            </a:ext>
          </a:extLst>
        </xdr:cNvPr>
        <xdr:cNvSpPr txBox="1">
          <a:spLocks noChangeArrowheads="1"/>
        </xdr:cNvSpPr>
      </xdr:nvSpPr>
      <xdr:spPr bwMode="auto">
        <a:xfrm>
          <a:off x="6394450" y="5969000"/>
          <a:ext cx="280333" cy="141001"/>
        </a:xfrm>
        <a:prstGeom prst="rect">
          <a:avLst/>
        </a:prstGeom>
        <a:solidFill>
          <a:srgbClr val="99CCFF"/>
        </a:solidFill>
        <a:ln w="9525">
          <a:noFill/>
          <a:miter lim="800000"/>
          <a:headEnd/>
          <a:tailEnd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el-GR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α=1,</a:t>
          </a: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4</a:t>
          </a:r>
          <a:endParaRPr lang="el-GR" sz="8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oneCellAnchor>
  <xdr:oneCellAnchor>
    <xdr:from>
      <xdr:col>12</xdr:col>
      <xdr:colOff>546100</xdr:colOff>
      <xdr:row>47</xdr:row>
      <xdr:rowOff>66675</xdr:rowOff>
    </xdr:from>
    <xdr:ext cx="280333" cy="141001"/>
    <xdr:sp macro="" textlink="">
      <xdr:nvSpPr>
        <xdr:cNvPr id="351243" name="Text Box 11">
          <a:extLst>
            <a:ext uri="{FF2B5EF4-FFF2-40B4-BE49-F238E27FC236}">
              <a16:creationId xmlns:a16="http://schemas.microsoft.com/office/drawing/2014/main" id="{00000000-0008-0000-0500-00000B5C0500}"/>
            </a:ext>
          </a:extLst>
        </xdr:cNvPr>
        <xdr:cNvSpPr txBox="1">
          <a:spLocks noChangeArrowheads="1"/>
        </xdr:cNvSpPr>
      </xdr:nvSpPr>
      <xdr:spPr bwMode="auto">
        <a:xfrm>
          <a:off x="7804150" y="6067425"/>
          <a:ext cx="280333" cy="141001"/>
        </a:xfrm>
        <a:prstGeom prst="rect">
          <a:avLst/>
        </a:prstGeom>
        <a:solidFill>
          <a:srgbClr val="99CC00"/>
        </a:solidFill>
        <a:ln w="9525">
          <a:noFill/>
          <a:miter lim="800000"/>
          <a:headEnd/>
          <a:tailEnd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el-GR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α=1,</a:t>
          </a: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2</a:t>
          </a:r>
          <a:endParaRPr lang="el-GR" sz="8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oneCellAnchor>
  <xdr:oneCellAnchor>
    <xdr:from>
      <xdr:col>10</xdr:col>
      <xdr:colOff>317500</xdr:colOff>
      <xdr:row>48</xdr:row>
      <xdr:rowOff>104775</xdr:rowOff>
    </xdr:from>
    <xdr:ext cx="280333" cy="141001"/>
    <xdr:sp macro="" textlink="">
      <xdr:nvSpPr>
        <xdr:cNvPr id="351244" name="Text Box 12">
          <a:extLst>
            <a:ext uri="{FF2B5EF4-FFF2-40B4-BE49-F238E27FC236}">
              <a16:creationId xmlns:a16="http://schemas.microsoft.com/office/drawing/2014/main" id="{00000000-0008-0000-0500-00000C5C0500}"/>
            </a:ext>
          </a:extLst>
        </xdr:cNvPr>
        <xdr:cNvSpPr txBox="1">
          <a:spLocks noChangeArrowheads="1"/>
        </xdr:cNvSpPr>
      </xdr:nvSpPr>
      <xdr:spPr bwMode="auto">
        <a:xfrm>
          <a:off x="6394450" y="6248400"/>
          <a:ext cx="280333" cy="141001"/>
        </a:xfrm>
        <a:prstGeom prst="rect">
          <a:avLst/>
        </a:prstGeom>
        <a:solidFill>
          <a:srgbClr val="FF9900"/>
        </a:solidFill>
        <a:ln w="9525">
          <a:noFill/>
          <a:miter lim="800000"/>
          <a:headEnd/>
          <a:tailEnd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el-GR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α=1,0</a:t>
          </a:r>
        </a:p>
      </xdr:txBody>
    </xdr:sp>
    <xdr:clientData/>
  </xdr:oneCellAnchor>
  <xdr:oneCellAnchor>
    <xdr:from>
      <xdr:col>9</xdr:col>
      <xdr:colOff>558800</xdr:colOff>
      <xdr:row>46</xdr:row>
      <xdr:rowOff>133350</xdr:rowOff>
    </xdr:from>
    <xdr:ext cx="280333" cy="141001"/>
    <xdr:sp macro="" textlink="">
      <xdr:nvSpPr>
        <xdr:cNvPr id="351245" name="Text Box 13">
          <a:extLst>
            <a:ext uri="{FF2B5EF4-FFF2-40B4-BE49-F238E27FC236}">
              <a16:creationId xmlns:a16="http://schemas.microsoft.com/office/drawing/2014/main" id="{00000000-0008-0000-0500-00000D5C0500}"/>
            </a:ext>
          </a:extLst>
        </xdr:cNvPr>
        <xdr:cNvSpPr txBox="1">
          <a:spLocks noChangeArrowheads="1"/>
        </xdr:cNvSpPr>
      </xdr:nvSpPr>
      <xdr:spPr bwMode="auto">
        <a:xfrm>
          <a:off x="6045200" y="5991225"/>
          <a:ext cx="280333" cy="141001"/>
        </a:xfrm>
        <a:prstGeom prst="rect">
          <a:avLst/>
        </a:prstGeom>
        <a:solidFill>
          <a:srgbClr val="C0C0C0"/>
        </a:solidFill>
        <a:ln w="9525">
          <a:noFill/>
          <a:miter lim="800000"/>
          <a:headEnd/>
          <a:tailEnd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el-GR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α=1,3</a:t>
          </a:r>
        </a:p>
      </xdr:txBody>
    </xdr:sp>
    <xdr:clientData/>
  </xdr:oneCellAnchor>
  <xdr:oneCellAnchor>
    <xdr:from>
      <xdr:col>13</xdr:col>
      <xdr:colOff>31750</xdr:colOff>
      <xdr:row>45</xdr:row>
      <xdr:rowOff>28575</xdr:rowOff>
    </xdr:from>
    <xdr:ext cx="280333" cy="141001"/>
    <xdr:sp macro="" textlink="">
      <xdr:nvSpPr>
        <xdr:cNvPr id="351246" name="Text Box 14">
          <a:extLst>
            <a:ext uri="{FF2B5EF4-FFF2-40B4-BE49-F238E27FC236}">
              <a16:creationId xmlns:a16="http://schemas.microsoft.com/office/drawing/2014/main" id="{00000000-0008-0000-0500-00000E5C0500}"/>
            </a:ext>
          </a:extLst>
        </xdr:cNvPr>
        <xdr:cNvSpPr txBox="1">
          <a:spLocks noChangeArrowheads="1"/>
        </xdr:cNvSpPr>
      </xdr:nvSpPr>
      <xdr:spPr bwMode="auto">
        <a:xfrm>
          <a:off x="7880350" y="5743575"/>
          <a:ext cx="280333" cy="141001"/>
        </a:xfrm>
        <a:prstGeom prst="rect">
          <a:avLst/>
        </a:prstGeom>
        <a:solidFill>
          <a:srgbClr val="99CCFF"/>
        </a:solidFill>
        <a:ln w="9525">
          <a:noFill/>
          <a:miter lim="800000"/>
          <a:headEnd/>
          <a:tailEnd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el-GR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α=1,</a:t>
          </a: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5</a:t>
          </a:r>
          <a:endParaRPr lang="el-GR" sz="8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oneCellAnchor>
  <xdr:oneCellAnchor>
    <xdr:from>
      <xdr:col>12</xdr:col>
      <xdr:colOff>498475</xdr:colOff>
      <xdr:row>43</xdr:row>
      <xdr:rowOff>38100</xdr:rowOff>
    </xdr:from>
    <xdr:ext cx="280333" cy="141001"/>
    <xdr:sp macro="" textlink="">
      <xdr:nvSpPr>
        <xdr:cNvPr id="351247" name="Text Box 15">
          <a:extLst>
            <a:ext uri="{FF2B5EF4-FFF2-40B4-BE49-F238E27FC236}">
              <a16:creationId xmlns:a16="http://schemas.microsoft.com/office/drawing/2014/main" id="{00000000-0008-0000-0500-00000F5C0500}"/>
            </a:ext>
          </a:extLst>
        </xdr:cNvPr>
        <xdr:cNvSpPr txBox="1">
          <a:spLocks noChangeArrowheads="1"/>
        </xdr:cNvSpPr>
      </xdr:nvSpPr>
      <xdr:spPr bwMode="auto">
        <a:xfrm>
          <a:off x="7756525" y="5467350"/>
          <a:ext cx="280333" cy="141001"/>
        </a:xfrm>
        <a:prstGeom prst="rect">
          <a:avLst/>
        </a:prstGeom>
        <a:solidFill>
          <a:srgbClr val="FF9900"/>
        </a:solidFill>
        <a:ln w="9525">
          <a:noFill/>
          <a:miter lim="800000"/>
          <a:headEnd/>
          <a:tailEnd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el-GR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α=2,</a:t>
          </a: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5</a:t>
          </a:r>
          <a:endParaRPr lang="el-GR" sz="8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oneCellAnchor>
  <xdr:twoCellAnchor editAs="oneCell">
    <xdr:from>
      <xdr:col>9</xdr:col>
      <xdr:colOff>517525</xdr:colOff>
      <xdr:row>48</xdr:row>
      <xdr:rowOff>123825</xdr:rowOff>
    </xdr:from>
    <xdr:to>
      <xdr:col>10</xdr:col>
      <xdr:colOff>210215</xdr:colOff>
      <xdr:row>50</xdr:row>
      <xdr:rowOff>2885</xdr:rowOff>
    </xdr:to>
    <xdr:sp macro="" textlink="">
      <xdr:nvSpPr>
        <xdr:cNvPr id="351248" name="Text Box 16">
          <a:extLst>
            <a:ext uri="{FF2B5EF4-FFF2-40B4-BE49-F238E27FC236}">
              <a16:creationId xmlns:a16="http://schemas.microsoft.com/office/drawing/2014/main" id="{00000000-0008-0000-0500-0000105C0500}"/>
            </a:ext>
          </a:extLst>
        </xdr:cNvPr>
        <xdr:cNvSpPr txBox="1">
          <a:spLocks noChangeArrowheads="1"/>
        </xdr:cNvSpPr>
      </xdr:nvSpPr>
      <xdr:spPr bwMode="auto">
        <a:xfrm>
          <a:off x="6003925" y="6267450"/>
          <a:ext cx="336580" cy="151475"/>
        </a:xfrm>
        <a:prstGeom prst="rect">
          <a:avLst/>
        </a:prstGeom>
        <a:solidFill>
          <a:srgbClr val="99CC00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l-GR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α=0,4</a:t>
          </a:r>
        </a:p>
      </xdr:txBody>
    </xdr:sp>
    <xdr:clientData/>
  </xdr:twoCellAnchor>
  <xdr:twoCellAnchor>
    <xdr:from>
      <xdr:col>14</xdr:col>
      <xdr:colOff>28575</xdr:colOff>
      <xdr:row>41</xdr:row>
      <xdr:rowOff>123825</xdr:rowOff>
    </xdr:from>
    <xdr:to>
      <xdr:col>14</xdr:col>
      <xdr:colOff>28575</xdr:colOff>
      <xdr:row>52</xdr:row>
      <xdr:rowOff>9525</xdr:rowOff>
    </xdr:to>
    <xdr:sp macro="" textlink="">
      <xdr:nvSpPr>
        <xdr:cNvPr id="13062041" name="Line 8">
          <a:extLst>
            <a:ext uri="{FF2B5EF4-FFF2-40B4-BE49-F238E27FC236}">
              <a16:creationId xmlns:a16="http://schemas.microsoft.com/office/drawing/2014/main" id="{00000000-0008-0000-0500-0000994FC700}"/>
            </a:ext>
          </a:extLst>
        </xdr:cNvPr>
        <xdr:cNvSpPr>
          <a:spLocks noChangeShapeType="1"/>
        </xdr:cNvSpPr>
      </xdr:nvSpPr>
      <xdr:spPr bwMode="auto">
        <a:xfrm>
          <a:off x="8305800" y="5267325"/>
          <a:ext cx="0" cy="1457325"/>
        </a:xfrm>
        <a:prstGeom prst="line">
          <a:avLst/>
        </a:prstGeom>
        <a:noFill/>
        <a:ln w="19050">
          <a:solidFill>
            <a:srgbClr val="FF0000"/>
          </a:solidFill>
          <a:round/>
          <a:headEnd/>
          <a:tailEnd/>
        </a:ln>
      </xdr:spPr>
    </xdr:sp>
    <xdr:clientData/>
  </xdr:twoCellAnchor>
  <xdr:oneCellAnchor>
    <xdr:from>
      <xdr:col>15</xdr:col>
      <xdr:colOff>536575</xdr:colOff>
      <xdr:row>46</xdr:row>
      <xdr:rowOff>66675</xdr:rowOff>
    </xdr:from>
    <xdr:ext cx="343043" cy="141001"/>
    <xdr:sp macro="" textlink="">
      <xdr:nvSpPr>
        <xdr:cNvPr id="14" name="Text Box 15">
          <a:extLst>
            <a:ext uri="{FF2B5EF4-FFF2-40B4-BE49-F238E27FC236}">
              <a16:creationId xmlns:a16="http://schemas.microsoft.com/office/drawing/2014/main" id="{00000000-0008-0000-0500-00000E000000}"/>
            </a:ext>
          </a:extLst>
        </xdr:cNvPr>
        <xdr:cNvSpPr txBox="1">
          <a:spLocks noChangeArrowheads="1"/>
        </xdr:cNvSpPr>
      </xdr:nvSpPr>
      <xdr:spPr bwMode="auto">
        <a:xfrm>
          <a:off x="9375775" y="6067425"/>
          <a:ext cx="343043" cy="141001"/>
        </a:xfrm>
        <a:prstGeom prst="rect">
          <a:avLst/>
        </a:prstGeom>
        <a:solidFill>
          <a:srgbClr val="FF9900"/>
        </a:solidFill>
        <a:ln w="9525">
          <a:noFill/>
          <a:miter lim="800000"/>
          <a:headEnd/>
          <a:tailEnd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el-GR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α=</a:t>
          </a: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 -5,2</a:t>
          </a:r>
          <a:endParaRPr lang="el-GR" sz="8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oneCellAnchor>
  <xdr:oneCellAnchor>
    <xdr:from>
      <xdr:col>15</xdr:col>
      <xdr:colOff>555625</xdr:colOff>
      <xdr:row>49</xdr:row>
      <xdr:rowOff>19050</xdr:rowOff>
    </xdr:from>
    <xdr:ext cx="343043" cy="141001"/>
    <xdr:sp macro="" textlink="">
      <xdr:nvSpPr>
        <xdr:cNvPr id="15" name="Text Box 9">
          <a:extLst>
            <a:ext uri="{FF2B5EF4-FFF2-40B4-BE49-F238E27FC236}">
              <a16:creationId xmlns:a16="http://schemas.microsoft.com/office/drawing/2014/main" id="{00000000-0008-0000-0500-00000F000000}"/>
            </a:ext>
          </a:extLst>
        </xdr:cNvPr>
        <xdr:cNvSpPr txBox="1">
          <a:spLocks noChangeArrowheads="1"/>
        </xdr:cNvSpPr>
      </xdr:nvSpPr>
      <xdr:spPr bwMode="auto">
        <a:xfrm>
          <a:off x="9394825" y="6448425"/>
          <a:ext cx="343043" cy="141001"/>
        </a:xfrm>
        <a:prstGeom prst="rect">
          <a:avLst/>
        </a:prstGeom>
        <a:solidFill>
          <a:srgbClr val="C0C0C0"/>
        </a:solidFill>
        <a:ln w="9525">
          <a:noFill/>
          <a:miter lim="800000"/>
          <a:headEnd/>
          <a:tailEnd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el-GR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α=</a:t>
          </a: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 -3,7</a:t>
          </a:r>
          <a:endParaRPr lang="el-GR" sz="8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oneCellAnchor>
</xdr:wsDr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0.86974</cdr:x>
      <cdr:y>0.62602</cdr:y>
    </cdr:from>
    <cdr:to>
      <cdr:x>0.94191</cdr:x>
      <cdr:y>0.6862</cdr:y>
    </cdr:to>
    <cdr:sp macro="" textlink="">
      <cdr:nvSpPr>
        <cdr:cNvPr id="2" name="Text Box 14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4133852" y="1466859"/>
          <a:ext cx="343043" cy="141001"/>
        </a:xfrm>
        <a:prstGeom xmlns:a="http://schemas.openxmlformats.org/drawingml/2006/main" prst="rect">
          <a:avLst/>
        </a:prstGeom>
        <a:solidFill xmlns:a="http://schemas.openxmlformats.org/drawingml/2006/main">
          <a:srgbClr val="99CCFF"/>
        </a:solidFill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wrap="none" lIns="18288" tIns="22860" rIns="0" bIns="0" anchor="t" upright="1">
          <a:spAutoFit/>
        </a:bodyPr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algn="l" rtl="0">
            <a:defRPr sz="1000"/>
          </a:pPr>
          <a:r>
            <a:rPr lang="el-GR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α=</a:t>
          </a: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 -3,5</a:t>
          </a:r>
          <a:endParaRPr lang="el-GR" sz="800" b="0" i="0" u="none" strike="noStrike" baseline="0">
            <a:solidFill>
              <a:srgbClr val="000000"/>
            </a:solidFill>
            <a:latin typeface="Arial"/>
            <a:cs typeface="Arial"/>
          </a:endParaRPr>
        </a:p>
      </cdr:txBody>
    </cdr:sp>
  </cdr:relSizeAnchor>
  <cdr:relSizeAnchor xmlns:cdr="http://schemas.openxmlformats.org/drawingml/2006/chartDrawing">
    <cdr:from>
      <cdr:x>0.87375</cdr:x>
      <cdr:y>0.79268</cdr:y>
    </cdr:from>
    <cdr:to>
      <cdr:x>0.94592</cdr:x>
      <cdr:y>0.85286</cdr:y>
    </cdr:to>
    <cdr:sp macro="" textlink="">
      <cdr:nvSpPr>
        <cdr:cNvPr id="3" name="Text Box 1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4152912" y="1857368"/>
          <a:ext cx="343043" cy="141001"/>
        </a:xfrm>
        <a:prstGeom xmlns:a="http://schemas.openxmlformats.org/drawingml/2006/main" prst="rect">
          <a:avLst/>
        </a:prstGeom>
        <a:solidFill xmlns:a="http://schemas.openxmlformats.org/drawingml/2006/main">
          <a:srgbClr val="99CC00"/>
        </a:solidFill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wrap="none" lIns="18288" tIns="22860" rIns="0" bIns="0" anchor="t" upright="1">
          <a:spAutoFit/>
        </a:bodyPr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algn="l" rtl="0">
            <a:defRPr sz="1000"/>
          </a:pPr>
          <a:r>
            <a:rPr lang="el-GR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α=</a:t>
          </a: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 -3,4</a:t>
          </a:r>
          <a:endParaRPr lang="el-GR" sz="800" b="0" i="0" u="none" strike="noStrike" baseline="0">
            <a:solidFill>
              <a:srgbClr val="000000"/>
            </a:solidFill>
            <a:latin typeface="Arial"/>
            <a:cs typeface="Arial"/>
          </a:endParaRPr>
        </a:p>
      </cdr:txBody>
    </cdr:sp>
  </cdr:relSizeAnchor>
</c:userShapes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24</xdr:row>
      <xdr:rowOff>133350</xdr:rowOff>
    </xdr:from>
    <xdr:to>
      <xdr:col>4</xdr:col>
      <xdr:colOff>314325</xdr:colOff>
      <xdr:row>54</xdr:row>
      <xdr:rowOff>9525</xdr:rowOff>
    </xdr:to>
    <xdr:graphicFrame macro="">
      <xdr:nvGraphicFramePr>
        <xdr:cNvPr id="16165942" name="Chart 1">
          <a:extLst>
            <a:ext uri="{FF2B5EF4-FFF2-40B4-BE49-F238E27FC236}">
              <a16:creationId xmlns:a16="http://schemas.microsoft.com/office/drawing/2014/main" id="{00000000-0008-0000-0600-000036ACF6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590550</xdr:colOff>
      <xdr:row>25</xdr:row>
      <xdr:rowOff>9525</xdr:rowOff>
    </xdr:from>
    <xdr:to>
      <xdr:col>9</xdr:col>
      <xdr:colOff>304800</xdr:colOff>
      <xdr:row>54</xdr:row>
      <xdr:rowOff>38100</xdr:rowOff>
    </xdr:to>
    <xdr:graphicFrame macro="">
      <xdr:nvGraphicFramePr>
        <xdr:cNvPr id="16165943" name="Chart 2">
          <a:extLst>
            <a:ext uri="{FF2B5EF4-FFF2-40B4-BE49-F238E27FC236}">
              <a16:creationId xmlns:a16="http://schemas.microsoft.com/office/drawing/2014/main" id="{00000000-0008-0000-0600-000037ACF6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10</xdr:col>
      <xdr:colOff>9525</xdr:colOff>
      <xdr:row>25</xdr:row>
      <xdr:rowOff>0</xdr:rowOff>
    </xdr:from>
    <xdr:to>
      <xdr:col>15</xdr:col>
      <xdr:colOff>104775</xdr:colOff>
      <xdr:row>54</xdr:row>
      <xdr:rowOff>19050</xdr:rowOff>
    </xdr:to>
    <xdr:graphicFrame macro="">
      <xdr:nvGraphicFramePr>
        <xdr:cNvPr id="16165944" name="Chart 4">
          <a:extLst>
            <a:ext uri="{FF2B5EF4-FFF2-40B4-BE49-F238E27FC236}">
              <a16:creationId xmlns:a16="http://schemas.microsoft.com/office/drawing/2014/main" id="{00000000-0008-0000-0600-000038ACF6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9525</xdr:colOff>
      <xdr:row>54</xdr:row>
      <xdr:rowOff>123825</xdr:rowOff>
    </xdr:from>
    <xdr:to>
      <xdr:col>4</xdr:col>
      <xdr:colOff>333375</xdr:colOff>
      <xdr:row>84</xdr:row>
      <xdr:rowOff>19050</xdr:rowOff>
    </xdr:to>
    <xdr:graphicFrame macro="">
      <xdr:nvGraphicFramePr>
        <xdr:cNvPr id="16165945" name="Chart 5">
          <a:extLst>
            <a:ext uri="{FF2B5EF4-FFF2-40B4-BE49-F238E27FC236}">
              <a16:creationId xmlns:a16="http://schemas.microsoft.com/office/drawing/2014/main" id="{00000000-0008-0000-0600-000039ACF6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5</xdr:col>
      <xdr:colOff>0</xdr:colOff>
      <xdr:row>54</xdr:row>
      <xdr:rowOff>133350</xdr:rowOff>
    </xdr:from>
    <xdr:to>
      <xdr:col>9</xdr:col>
      <xdr:colOff>314325</xdr:colOff>
      <xdr:row>84</xdr:row>
      <xdr:rowOff>19050</xdr:rowOff>
    </xdr:to>
    <xdr:graphicFrame macro="">
      <xdr:nvGraphicFramePr>
        <xdr:cNvPr id="7" name="Chart 2">
          <a:extLst>
            <a:ext uri="{FF2B5EF4-FFF2-40B4-BE49-F238E27FC236}">
              <a16:creationId xmlns:a16="http://schemas.microsoft.com/office/drawing/2014/main" id="{00000000-0008-0000-06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9</xdr:col>
      <xdr:colOff>590550</xdr:colOff>
      <xdr:row>55</xdr:row>
      <xdr:rowOff>9525</xdr:rowOff>
    </xdr:from>
    <xdr:to>
      <xdr:col>15</xdr:col>
      <xdr:colOff>85725</xdr:colOff>
      <xdr:row>84</xdr:row>
      <xdr:rowOff>38100</xdr:rowOff>
    </xdr:to>
    <xdr:graphicFrame macro="">
      <xdr:nvGraphicFramePr>
        <xdr:cNvPr id="8" name="Chart 2">
          <a:extLst>
            <a:ext uri="{FF2B5EF4-FFF2-40B4-BE49-F238E27FC236}">
              <a16:creationId xmlns:a16="http://schemas.microsoft.com/office/drawing/2014/main" id="{00000000-0008-0000-06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24</xdr:row>
      <xdr:rowOff>133350</xdr:rowOff>
    </xdr:from>
    <xdr:to>
      <xdr:col>4</xdr:col>
      <xdr:colOff>314325</xdr:colOff>
      <xdr:row>54</xdr:row>
      <xdr:rowOff>9525</xdr:rowOff>
    </xdr:to>
    <xdr:graphicFrame macro="">
      <xdr:nvGraphicFramePr>
        <xdr:cNvPr id="15979586" name="Chart 14">
          <a:extLst>
            <a:ext uri="{FF2B5EF4-FFF2-40B4-BE49-F238E27FC236}">
              <a16:creationId xmlns:a16="http://schemas.microsoft.com/office/drawing/2014/main" id="{00000000-0008-0000-0700-000042D4F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590550</xdr:colOff>
      <xdr:row>25</xdr:row>
      <xdr:rowOff>9525</xdr:rowOff>
    </xdr:from>
    <xdr:to>
      <xdr:col>9</xdr:col>
      <xdr:colOff>304800</xdr:colOff>
      <xdr:row>54</xdr:row>
      <xdr:rowOff>38100</xdr:rowOff>
    </xdr:to>
    <xdr:graphicFrame macro="">
      <xdr:nvGraphicFramePr>
        <xdr:cNvPr id="15979587" name="Chart 15">
          <a:extLst>
            <a:ext uri="{FF2B5EF4-FFF2-40B4-BE49-F238E27FC236}">
              <a16:creationId xmlns:a16="http://schemas.microsoft.com/office/drawing/2014/main" id="{00000000-0008-0000-0700-000043D4F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54</xdr:row>
      <xdr:rowOff>133350</xdr:rowOff>
    </xdr:from>
    <xdr:to>
      <xdr:col>4</xdr:col>
      <xdr:colOff>314325</xdr:colOff>
      <xdr:row>84</xdr:row>
      <xdr:rowOff>9525</xdr:rowOff>
    </xdr:to>
    <xdr:graphicFrame macro="">
      <xdr:nvGraphicFramePr>
        <xdr:cNvPr id="15979588" name="Chart 16">
          <a:extLst>
            <a:ext uri="{FF2B5EF4-FFF2-40B4-BE49-F238E27FC236}">
              <a16:creationId xmlns:a16="http://schemas.microsoft.com/office/drawing/2014/main" id="{00000000-0008-0000-0700-000044D4F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0</xdr:colOff>
      <xdr:row>55</xdr:row>
      <xdr:rowOff>0</xdr:rowOff>
    </xdr:from>
    <xdr:to>
      <xdr:col>9</xdr:col>
      <xdr:colOff>323850</xdr:colOff>
      <xdr:row>84</xdr:row>
      <xdr:rowOff>38100</xdr:rowOff>
    </xdr:to>
    <xdr:graphicFrame macro="">
      <xdr:nvGraphicFramePr>
        <xdr:cNvPr id="15979589" name="Chart 17">
          <a:extLst>
            <a:ext uri="{FF2B5EF4-FFF2-40B4-BE49-F238E27FC236}">
              <a16:creationId xmlns:a16="http://schemas.microsoft.com/office/drawing/2014/main" id="{00000000-0008-0000-0700-000045D4F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10</xdr:col>
      <xdr:colOff>0</xdr:colOff>
      <xdr:row>55</xdr:row>
      <xdr:rowOff>0</xdr:rowOff>
    </xdr:from>
    <xdr:to>
      <xdr:col>15</xdr:col>
      <xdr:colOff>66675</xdr:colOff>
      <xdr:row>84</xdr:row>
      <xdr:rowOff>38100</xdr:rowOff>
    </xdr:to>
    <xdr:graphicFrame macro="">
      <xdr:nvGraphicFramePr>
        <xdr:cNvPr id="6" name="Chart 17">
          <a:extLst>
            <a:ext uri="{FF2B5EF4-FFF2-40B4-BE49-F238E27FC236}">
              <a16:creationId xmlns:a16="http://schemas.microsoft.com/office/drawing/2014/main" id="{00000000-0008-0000-07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24</xdr:row>
      <xdr:rowOff>133350</xdr:rowOff>
    </xdr:from>
    <xdr:to>
      <xdr:col>4</xdr:col>
      <xdr:colOff>314325</xdr:colOff>
      <xdr:row>54</xdr:row>
      <xdr:rowOff>9525</xdr:rowOff>
    </xdr:to>
    <xdr:graphicFrame macro="">
      <xdr:nvGraphicFramePr>
        <xdr:cNvPr id="16108602" name="Chart 10">
          <a:extLst>
            <a:ext uri="{FF2B5EF4-FFF2-40B4-BE49-F238E27FC236}">
              <a16:creationId xmlns:a16="http://schemas.microsoft.com/office/drawing/2014/main" id="{00000000-0008-0000-0800-00003ACCF5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590550</xdr:colOff>
      <xdr:row>25</xdr:row>
      <xdr:rowOff>9525</xdr:rowOff>
    </xdr:from>
    <xdr:to>
      <xdr:col>9</xdr:col>
      <xdr:colOff>304800</xdr:colOff>
      <xdr:row>54</xdr:row>
      <xdr:rowOff>38100</xdr:rowOff>
    </xdr:to>
    <xdr:graphicFrame macro="">
      <xdr:nvGraphicFramePr>
        <xdr:cNvPr id="16108603" name="Chart 11">
          <a:extLst>
            <a:ext uri="{FF2B5EF4-FFF2-40B4-BE49-F238E27FC236}">
              <a16:creationId xmlns:a16="http://schemas.microsoft.com/office/drawing/2014/main" id="{00000000-0008-0000-0800-00003BCCF5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54</xdr:row>
      <xdr:rowOff>133350</xdr:rowOff>
    </xdr:from>
    <xdr:to>
      <xdr:col>4</xdr:col>
      <xdr:colOff>314325</xdr:colOff>
      <xdr:row>84</xdr:row>
      <xdr:rowOff>9525</xdr:rowOff>
    </xdr:to>
    <xdr:graphicFrame macro="">
      <xdr:nvGraphicFramePr>
        <xdr:cNvPr id="16108604" name="Chart 12">
          <a:extLst>
            <a:ext uri="{FF2B5EF4-FFF2-40B4-BE49-F238E27FC236}">
              <a16:creationId xmlns:a16="http://schemas.microsoft.com/office/drawing/2014/main" id="{00000000-0008-0000-0800-00003CCCF5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0</xdr:colOff>
      <xdr:row>55</xdr:row>
      <xdr:rowOff>0</xdr:rowOff>
    </xdr:from>
    <xdr:to>
      <xdr:col>9</xdr:col>
      <xdr:colOff>323850</xdr:colOff>
      <xdr:row>84</xdr:row>
      <xdr:rowOff>38100</xdr:rowOff>
    </xdr:to>
    <xdr:graphicFrame macro="">
      <xdr:nvGraphicFramePr>
        <xdr:cNvPr id="16108605" name="Chart 13">
          <a:extLst>
            <a:ext uri="{FF2B5EF4-FFF2-40B4-BE49-F238E27FC236}">
              <a16:creationId xmlns:a16="http://schemas.microsoft.com/office/drawing/2014/main" id="{00000000-0008-0000-0800-00003DCCF5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9</xdr:col>
      <xdr:colOff>600074</xdr:colOff>
      <xdr:row>55</xdr:row>
      <xdr:rowOff>0</xdr:rowOff>
    </xdr:from>
    <xdr:to>
      <xdr:col>15</xdr:col>
      <xdr:colOff>533399</xdr:colOff>
      <xdr:row>84</xdr:row>
      <xdr:rowOff>38100</xdr:rowOff>
    </xdr:to>
    <xdr:graphicFrame macro="">
      <xdr:nvGraphicFramePr>
        <xdr:cNvPr id="6" name="Chart 13">
          <a:extLst>
            <a:ext uri="{FF2B5EF4-FFF2-40B4-BE49-F238E27FC236}">
              <a16:creationId xmlns:a16="http://schemas.microsoft.com/office/drawing/2014/main" id="{00000000-0008-0000-08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24</xdr:row>
      <xdr:rowOff>133350</xdr:rowOff>
    </xdr:from>
    <xdr:to>
      <xdr:col>4</xdr:col>
      <xdr:colOff>314325</xdr:colOff>
      <xdr:row>54</xdr:row>
      <xdr:rowOff>9525</xdr:rowOff>
    </xdr:to>
    <xdr:graphicFrame macro="">
      <xdr:nvGraphicFramePr>
        <xdr:cNvPr id="16113722" name="Chart 10">
          <a:extLst>
            <a:ext uri="{FF2B5EF4-FFF2-40B4-BE49-F238E27FC236}">
              <a16:creationId xmlns:a16="http://schemas.microsoft.com/office/drawing/2014/main" id="{00000000-0008-0000-0900-00003AE0F5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590550</xdr:colOff>
      <xdr:row>25</xdr:row>
      <xdr:rowOff>9525</xdr:rowOff>
    </xdr:from>
    <xdr:to>
      <xdr:col>9</xdr:col>
      <xdr:colOff>304800</xdr:colOff>
      <xdr:row>54</xdr:row>
      <xdr:rowOff>38100</xdr:rowOff>
    </xdr:to>
    <xdr:graphicFrame macro="">
      <xdr:nvGraphicFramePr>
        <xdr:cNvPr id="16113723" name="Chart 11">
          <a:extLst>
            <a:ext uri="{FF2B5EF4-FFF2-40B4-BE49-F238E27FC236}">
              <a16:creationId xmlns:a16="http://schemas.microsoft.com/office/drawing/2014/main" id="{00000000-0008-0000-0900-00003BE0F5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54</xdr:row>
      <xdr:rowOff>133350</xdr:rowOff>
    </xdr:from>
    <xdr:to>
      <xdr:col>4</xdr:col>
      <xdr:colOff>314325</xdr:colOff>
      <xdr:row>84</xdr:row>
      <xdr:rowOff>9525</xdr:rowOff>
    </xdr:to>
    <xdr:graphicFrame macro="">
      <xdr:nvGraphicFramePr>
        <xdr:cNvPr id="16113724" name="Chart 12">
          <a:extLst>
            <a:ext uri="{FF2B5EF4-FFF2-40B4-BE49-F238E27FC236}">
              <a16:creationId xmlns:a16="http://schemas.microsoft.com/office/drawing/2014/main" id="{00000000-0008-0000-0900-00003CE0F5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571500</xdr:colOff>
      <xdr:row>55</xdr:row>
      <xdr:rowOff>0</xdr:rowOff>
    </xdr:from>
    <xdr:to>
      <xdr:col>9</xdr:col>
      <xdr:colOff>295275</xdr:colOff>
      <xdr:row>84</xdr:row>
      <xdr:rowOff>38100</xdr:rowOff>
    </xdr:to>
    <xdr:graphicFrame macro="">
      <xdr:nvGraphicFramePr>
        <xdr:cNvPr id="16113725" name="Chart 13">
          <a:extLst>
            <a:ext uri="{FF2B5EF4-FFF2-40B4-BE49-F238E27FC236}">
              <a16:creationId xmlns:a16="http://schemas.microsoft.com/office/drawing/2014/main" id="{00000000-0008-0000-0900-00003DE0F5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10</xdr:col>
      <xdr:colOff>0</xdr:colOff>
      <xdr:row>55</xdr:row>
      <xdr:rowOff>0</xdr:rowOff>
    </xdr:from>
    <xdr:to>
      <xdr:col>15</xdr:col>
      <xdr:colOff>66675</xdr:colOff>
      <xdr:row>84</xdr:row>
      <xdr:rowOff>38100</xdr:rowOff>
    </xdr:to>
    <xdr:graphicFrame macro="">
      <xdr:nvGraphicFramePr>
        <xdr:cNvPr id="6" name="Chart 13">
          <a:extLst>
            <a:ext uri="{FF2B5EF4-FFF2-40B4-BE49-F238E27FC236}">
              <a16:creationId xmlns:a16="http://schemas.microsoft.com/office/drawing/2014/main" id="{00000000-0008-0000-09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4.bin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5.bin"/><Relationship Id="rId4" Type="http://schemas.openxmlformats.org/officeDocument/2006/relationships/comments" Target="../comments1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0.xml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1.xml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3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9" tint="0.39997558519241921"/>
  </sheetPr>
  <dimension ref="A1:S32"/>
  <sheetViews>
    <sheetView topLeftCell="A10" workbookViewId="0">
      <selection activeCell="D21" sqref="D21"/>
    </sheetView>
  </sheetViews>
  <sheetFormatPr baseColWidth="10" defaultColWidth="11.42578125" defaultRowHeight="27" customHeight="1" x14ac:dyDescent="0.2"/>
  <cols>
    <col min="1" max="1" width="16.85546875" style="76" customWidth="1"/>
    <col min="2" max="2" width="10.5703125" style="76" customWidth="1"/>
    <col min="3" max="3" width="11" style="72" bestFit="1" customWidth="1"/>
    <col min="4" max="4" width="53.140625" style="72" customWidth="1"/>
    <col min="5" max="5" width="3.85546875" style="72" customWidth="1"/>
    <col min="6" max="6" width="4.42578125" style="72" bestFit="1" customWidth="1"/>
    <col min="7" max="9" width="11.42578125" style="72"/>
    <col min="10" max="16384" width="11.42578125" style="1"/>
  </cols>
  <sheetData>
    <row r="1" spans="1:19" ht="11.25" x14ac:dyDescent="0.2">
      <c r="A1" s="151" t="s">
        <v>419</v>
      </c>
      <c r="B1" s="151"/>
      <c r="C1" s="151"/>
      <c r="D1" s="151"/>
      <c r="E1" s="151"/>
      <c r="F1" s="151"/>
    </row>
    <row r="2" spans="1:19" ht="11.25" x14ac:dyDescent="0.2">
      <c r="A2" s="73" t="s">
        <v>347</v>
      </c>
      <c r="B2" s="73" t="s">
        <v>348</v>
      </c>
      <c r="C2" s="73" t="s">
        <v>345</v>
      </c>
      <c r="D2" s="73" t="s">
        <v>346</v>
      </c>
      <c r="E2" s="73" t="s">
        <v>384</v>
      </c>
      <c r="F2" s="73" t="s">
        <v>415</v>
      </c>
    </row>
    <row r="3" spans="1:19" ht="27" customHeight="1" x14ac:dyDescent="0.2">
      <c r="A3" s="77" t="s">
        <v>420</v>
      </c>
      <c r="B3" s="77" t="s">
        <v>377</v>
      </c>
      <c r="C3" s="78" t="s">
        <v>349</v>
      </c>
      <c r="D3" s="77" t="s">
        <v>339</v>
      </c>
      <c r="E3" s="79" t="s">
        <v>380</v>
      </c>
      <c r="F3" s="79">
        <v>2020</v>
      </c>
      <c r="J3" s="70"/>
      <c r="K3" s="70"/>
      <c r="L3" s="70"/>
      <c r="M3" s="70"/>
      <c r="N3" s="70"/>
      <c r="O3" s="70"/>
      <c r="P3" s="70"/>
      <c r="Q3" s="70"/>
      <c r="R3" s="70"/>
      <c r="S3" s="70"/>
    </row>
    <row r="4" spans="1:19" ht="27" customHeight="1" x14ac:dyDescent="0.2">
      <c r="A4" s="77" t="s">
        <v>420</v>
      </c>
      <c r="B4" s="77" t="s">
        <v>377</v>
      </c>
      <c r="C4" s="78" t="s">
        <v>350</v>
      </c>
      <c r="D4" s="77" t="s">
        <v>340</v>
      </c>
      <c r="E4" s="79" t="s">
        <v>380</v>
      </c>
      <c r="F4" s="79">
        <v>2020</v>
      </c>
      <c r="J4" s="70"/>
      <c r="K4" s="70"/>
      <c r="L4" s="70"/>
      <c r="M4" s="70"/>
      <c r="N4" s="70"/>
      <c r="O4" s="70"/>
      <c r="P4" s="70"/>
      <c r="Q4" s="70"/>
      <c r="R4" s="70"/>
      <c r="S4" s="70"/>
    </row>
    <row r="5" spans="1:19" ht="27" customHeight="1" x14ac:dyDescent="0.2">
      <c r="A5" s="77" t="s">
        <v>420</v>
      </c>
      <c r="B5" s="77" t="s">
        <v>377</v>
      </c>
      <c r="C5" s="78" t="s">
        <v>351</v>
      </c>
      <c r="D5" s="77" t="s">
        <v>341</v>
      </c>
      <c r="E5" s="79" t="s">
        <v>380</v>
      </c>
      <c r="F5" s="79">
        <v>2020</v>
      </c>
      <c r="J5" s="70"/>
    </row>
    <row r="6" spans="1:19" ht="27" customHeight="1" x14ac:dyDescent="0.2">
      <c r="A6" s="77" t="s">
        <v>420</v>
      </c>
      <c r="B6" s="77" t="s">
        <v>377</v>
      </c>
      <c r="C6" s="78" t="s">
        <v>352</v>
      </c>
      <c r="D6" s="77" t="s">
        <v>343</v>
      </c>
      <c r="E6" s="79" t="s">
        <v>380</v>
      </c>
      <c r="F6" s="79">
        <v>2020</v>
      </c>
      <c r="J6" s="70"/>
      <c r="K6" s="70"/>
      <c r="L6" s="70"/>
      <c r="M6" s="70"/>
      <c r="N6" s="70"/>
      <c r="O6" s="70"/>
      <c r="P6" s="70"/>
    </row>
    <row r="7" spans="1:19" ht="27" customHeight="1" x14ac:dyDescent="0.2">
      <c r="A7" s="77" t="s">
        <v>420</v>
      </c>
      <c r="B7" s="77" t="s">
        <v>377</v>
      </c>
      <c r="C7" s="78" t="s">
        <v>353</v>
      </c>
      <c r="D7" s="77" t="s">
        <v>342</v>
      </c>
      <c r="E7" s="79" t="s">
        <v>380</v>
      </c>
      <c r="F7" s="79">
        <v>2020</v>
      </c>
      <c r="J7" s="70"/>
      <c r="K7" s="70"/>
      <c r="L7" s="70"/>
      <c r="M7" s="70"/>
      <c r="N7" s="70"/>
      <c r="O7" s="70"/>
      <c r="P7" s="70"/>
    </row>
    <row r="8" spans="1:19" ht="27" customHeight="1" x14ac:dyDescent="0.2">
      <c r="A8" s="74" t="s">
        <v>378</v>
      </c>
      <c r="B8" s="74" t="s">
        <v>379</v>
      </c>
      <c r="C8" s="75" t="s">
        <v>354</v>
      </c>
      <c r="D8" s="74" t="s">
        <v>440</v>
      </c>
      <c r="E8" s="79" t="s">
        <v>380</v>
      </c>
      <c r="F8" s="79">
        <v>2019</v>
      </c>
      <c r="J8" s="70"/>
    </row>
    <row r="9" spans="1:19" ht="27" customHeight="1" x14ac:dyDescent="0.2">
      <c r="A9" s="74" t="s">
        <v>378</v>
      </c>
      <c r="B9" s="74" t="s">
        <v>379</v>
      </c>
      <c r="C9" s="75" t="s">
        <v>355</v>
      </c>
      <c r="D9" s="74" t="s">
        <v>445</v>
      </c>
      <c r="E9" s="79" t="s">
        <v>380</v>
      </c>
      <c r="F9" s="79">
        <v>2019</v>
      </c>
      <c r="J9" s="70"/>
    </row>
    <row r="10" spans="1:19" ht="27" customHeight="1" x14ac:dyDescent="0.2">
      <c r="A10" s="74" t="s">
        <v>378</v>
      </c>
      <c r="B10" s="74" t="s">
        <v>379</v>
      </c>
      <c r="C10" s="75" t="s">
        <v>356</v>
      </c>
      <c r="D10" s="74" t="s">
        <v>444</v>
      </c>
      <c r="E10" s="79" t="s">
        <v>380</v>
      </c>
      <c r="F10" s="79">
        <v>2019</v>
      </c>
      <c r="J10" s="70"/>
    </row>
    <row r="11" spans="1:19" ht="27" customHeight="1" x14ac:dyDescent="0.2">
      <c r="A11" s="74" t="s">
        <v>378</v>
      </c>
      <c r="B11" s="74" t="s">
        <v>379</v>
      </c>
      <c r="C11" s="75" t="s">
        <v>357</v>
      </c>
      <c r="D11" s="74" t="s">
        <v>443</v>
      </c>
      <c r="E11" s="79" t="s">
        <v>380</v>
      </c>
      <c r="F11" s="79">
        <v>2019</v>
      </c>
      <c r="J11" s="70"/>
    </row>
    <row r="12" spans="1:19" ht="27" customHeight="1" x14ac:dyDescent="0.2">
      <c r="A12" s="74" t="s">
        <v>378</v>
      </c>
      <c r="B12" s="74" t="s">
        <v>379</v>
      </c>
      <c r="C12" s="75" t="s">
        <v>358</v>
      </c>
      <c r="D12" s="74" t="s">
        <v>442</v>
      </c>
      <c r="E12" s="79" t="s">
        <v>380</v>
      </c>
      <c r="F12" s="79">
        <v>2019</v>
      </c>
      <c r="J12" s="70"/>
    </row>
    <row r="13" spans="1:19" ht="27" customHeight="1" x14ac:dyDescent="0.2">
      <c r="A13" s="74" t="s">
        <v>378</v>
      </c>
      <c r="B13" s="74" t="s">
        <v>379</v>
      </c>
      <c r="C13" s="75" t="s">
        <v>359</v>
      </c>
      <c r="D13" s="74" t="s">
        <v>446</v>
      </c>
      <c r="E13" s="79" t="s">
        <v>380</v>
      </c>
      <c r="F13" s="79">
        <v>2019</v>
      </c>
      <c r="J13" s="70"/>
    </row>
    <row r="14" spans="1:19" ht="27" customHeight="1" x14ac:dyDescent="0.2">
      <c r="A14" s="74" t="s">
        <v>378</v>
      </c>
      <c r="B14" s="74" t="s">
        <v>379</v>
      </c>
      <c r="C14" s="75" t="s">
        <v>360</v>
      </c>
      <c r="D14" s="74" t="s">
        <v>450</v>
      </c>
      <c r="E14" s="79" t="s">
        <v>380</v>
      </c>
      <c r="F14" s="79">
        <v>2019</v>
      </c>
      <c r="J14" s="70"/>
    </row>
    <row r="15" spans="1:19" ht="27" customHeight="1" x14ac:dyDescent="0.2">
      <c r="A15" s="77" t="s">
        <v>385</v>
      </c>
      <c r="B15" s="77" t="s">
        <v>380</v>
      </c>
      <c r="C15" s="78" t="s">
        <v>361</v>
      </c>
      <c r="D15" s="77" t="s">
        <v>386</v>
      </c>
      <c r="E15" s="79" t="s">
        <v>380</v>
      </c>
      <c r="F15" s="79">
        <v>2020</v>
      </c>
      <c r="J15" s="70"/>
      <c r="K15" s="70"/>
      <c r="L15" s="70"/>
      <c r="M15" s="70"/>
      <c r="N15" s="70"/>
      <c r="O15" s="70"/>
    </row>
    <row r="16" spans="1:19" ht="27" customHeight="1" x14ac:dyDescent="0.2">
      <c r="A16" s="77" t="s">
        <v>383</v>
      </c>
      <c r="B16" s="77" t="s">
        <v>382</v>
      </c>
      <c r="C16" s="78" t="s">
        <v>362</v>
      </c>
      <c r="D16" s="77" t="s">
        <v>337</v>
      </c>
      <c r="E16" s="79" t="s">
        <v>380</v>
      </c>
      <c r="F16" s="79">
        <v>2020</v>
      </c>
    </row>
    <row r="17" spans="1:14" ht="27" customHeight="1" x14ac:dyDescent="0.2">
      <c r="A17" s="77" t="s">
        <v>383</v>
      </c>
      <c r="B17" s="77" t="s">
        <v>382</v>
      </c>
      <c r="C17" s="78" t="s">
        <v>363</v>
      </c>
      <c r="D17" s="77" t="s">
        <v>338</v>
      </c>
      <c r="E17" s="79" t="s">
        <v>380</v>
      </c>
      <c r="F17" s="79">
        <v>2020</v>
      </c>
    </row>
    <row r="18" spans="1:14" ht="22.5" x14ac:dyDescent="0.2">
      <c r="A18" s="77" t="s">
        <v>385</v>
      </c>
      <c r="B18" s="77" t="s">
        <v>380</v>
      </c>
      <c r="C18" s="78" t="s">
        <v>364</v>
      </c>
      <c r="D18" s="77" t="s">
        <v>418</v>
      </c>
      <c r="E18" s="79" t="s">
        <v>380</v>
      </c>
      <c r="F18" s="79">
        <v>2020</v>
      </c>
      <c r="J18" s="70"/>
      <c r="K18" s="70"/>
    </row>
    <row r="19" spans="1:14" ht="27" customHeight="1" x14ac:dyDescent="0.2">
      <c r="A19" s="77" t="s">
        <v>385</v>
      </c>
      <c r="B19" s="77" t="s">
        <v>380</v>
      </c>
      <c r="C19" s="78" t="s">
        <v>365</v>
      </c>
      <c r="D19" s="77" t="s">
        <v>417</v>
      </c>
      <c r="E19" s="79" t="s">
        <v>380</v>
      </c>
      <c r="F19" s="79">
        <v>2020</v>
      </c>
    </row>
    <row r="20" spans="1:14" ht="27" customHeight="1" x14ac:dyDescent="0.2">
      <c r="A20" s="74" t="s">
        <v>378</v>
      </c>
      <c r="B20" s="74" t="s">
        <v>379</v>
      </c>
      <c r="C20" s="75" t="s">
        <v>366</v>
      </c>
      <c r="D20" s="74" t="s">
        <v>448</v>
      </c>
      <c r="E20" s="79" t="s">
        <v>380</v>
      </c>
      <c r="F20" s="79">
        <v>2021</v>
      </c>
    </row>
    <row r="21" spans="1:14" ht="25.5" customHeight="1" x14ac:dyDescent="0.2">
      <c r="A21" s="77" t="s">
        <v>385</v>
      </c>
      <c r="B21" s="77" t="s">
        <v>380</v>
      </c>
      <c r="C21" s="78" t="s">
        <v>367</v>
      </c>
      <c r="D21" s="77" t="s">
        <v>414</v>
      </c>
      <c r="E21" s="79" t="s">
        <v>380</v>
      </c>
      <c r="F21" s="79">
        <v>2019</v>
      </c>
      <c r="J21" s="70"/>
    </row>
    <row r="22" spans="1:14" ht="27" customHeight="1" x14ac:dyDescent="0.2">
      <c r="A22" s="74" t="s">
        <v>378</v>
      </c>
      <c r="B22" s="74" t="s">
        <v>379</v>
      </c>
      <c r="C22" s="75" t="s">
        <v>368</v>
      </c>
      <c r="D22" s="74" t="s">
        <v>449</v>
      </c>
      <c r="E22" s="79" t="s">
        <v>380</v>
      </c>
      <c r="F22" s="79">
        <v>2021</v>
      </c>
      <c r="J22" s="72"/>
      <c r="K22" s="72"/>
    </row>
    <row r="23" spans="1:14" ht="27" customHeight="1" x14ac:dyDescent="0.2">
      <c r="A23" s="74" t="s">
        <v>378</v>
      </c>
      <c r="B23" s="74" t="s">
        <v>379</v>
      </c>
      <c r="C23" s="75" t="s">
        <v>369</v>
      </c>
      <c r="D23" s="74" t="s">
        <v>451</v>
      </c>
      <c r="E23" s="79" t="s">
        <v>380</v>
      </c>
      <c r="F23" s="79">
        <v>2021</v>
      </c>
    </row>
    <row r="24" spans="1:14" ht="27" customHeight="1" x14ac:dyDescent="0.2">
      <c r="A24" s="74" t="s">
        <v>378</v>
      </c>
      <c r="B24" s="74" t="s">
        <v>379</v>
      </c>
      <c r="C24" s="75" t="s">
        <v>370</v>
      </c>
      <c r="D24" s="74" t="s">
        <v>452</v>
      </c>
      <c r="E24" s="79" t="s">
        <v>380</v>
      </c>
      <c r="F24" s="79">
        <v>2021</v>
      </c>
    </row>
    <row r="25" spans="1:14" ht="27" customHeight="1" x14ac:dyDescent="0.2">
      <c r="A25" s="74" t="s">
        <v>378</v>
      </c>
      <c r="B25" s="74" t="s">
        <v>379</v>
      </c>
      <c r="C25" s="75" t="s">
        <v>371</v>
      </c>
      <c r="D25" s="74" t="s">
        <v>453</v>
      </c>
      <c r="E25" s="79" t="s">
        <v>380</v>
      </c>
      <c r="F25" s="79">
        <v>2021</v>
      </c>
      <c r="J25" s="70"/>
      <c r="K25" s="70"/>
      <c r="L25" s="70"/>
      <c r="M25" s="70"/>
      <c r="N25" s="70"/>
    </row>
    <row r="26" spans="1:14" ht="27" customHeight="1" x14ac:dyDescent="0.2">
      <c r="A26" s="77" t="s">
        <v>385</v>
      </c>
      <c r="B26" s="77" t="s">
        <v>380</v>
      </c>
      <c r="C26" s="78" t="s">
        <v>372</v>
      </c>
      <c r="D26" s="77" t="s">
        <v>416</v>
      </c>
      <c r="E26" s="79" t="s">
        <v>380</v>
      </c>
      <c r="F26" s="79">
        <v>2019</v>
      </c>
      <c r="J26" s="70"/>
      <c r="K26" s="70"/>
    </row>
    <row r="27" spans="1:14" ht="27" customHeight="1" x14ac:dyDescent="0.2">
      <c r="A27" s="77" t="s">
        <v>381</v>
      </c>
      <c r="B27" s="77" t="s">
        <v>382</v>
      </c>
      <c r="C27" s="78" t="s">
        <v>373</v>
      </c>
      <c r="D27" s="77" t="s">
        <v>436</v>
      </c>
      <c r="E27" s="79" t="s">
        <v>380</v>
      </c>
      <c r="F27" s="79">
        <v>2020</v>
      </c>
      <c r="J27" s="70"/>
      <c r="K27" s="70"/>
    </row>
    <row r="28" spans="1:14" ht="27" customHeight="1" x14ac:dyDescent="0.2">
      <c r="A28" s="77" t="s">
        <v>381</v>
      </c>
      <c r="B28" s="77" t="s">
        <v>382</v>
      </c>
      <c r="C28" s="78" t="s">
        <v>374</v>
      </c>
      <c r="D28" s="77" t="s">
        <v>437</v>
      </c>
      <c r="E28" s="79" t="s">
        <v>380</v>
      </c>
      <c r="F28" s="79">
        <v>2020</v>
      </c>
    </row>
    <row r="29" spans="1:14" ht="27" customHeight="1" x14ac:dyDescent="0.2">
      <c r="A29" s="77" t="s">
        <v>381</v>
      </c>
      <c r="B29" s="77" t="s">
        <v>382</v>
      </c>
      <c r="C29" s="78" t="s">
        <v>375</v>
      </c>
      <c r="D29" s="77" t="s">
        <v>438</v>
      </c>
      <c r="E29" s="79" t="s">
        <v>380</v>
      </c>
      <c r="F29" s="79">
        <v>2020</v>
      </c>
    </row>
    <row r="30" spans="1:14" ht="27" customHeight="1" x14ac:dyDescent="0.2">
      <c r="A30" s="77" t="s">
        <v>381</v>
      </c>
      <c r="B30" s="77" t="s">
        <v>382</v>
      </c>
      <c r="C30" s="78" t="s">
        <v>434</v>
      </c>
      <c r="D30" s="77" t="s">
        <v>439</v>
      </c>
      <c r="E30" s="79" t="s">
        <v>380</v>
      </c>
      <c r="F30" s="79">
        <v>2020</v>
      </c>
      <c r="J30" s="70"/>
      <c r="K30" s="70"/>
      <c r="L30" s="70"/>
      <c r="M30" s="70"/>
    </row>
    <row r="31" spans="1:14" ht="22.5" x14ac:dyDescent="0.2">
      <c r="A31" s="77" t="s">
        <v>381</v>
      </c>
      <c r="B31" s="77" t="s">
        <v>382</v>
      </c>
      <c r="C31" s="78" t="s">
        <v>435</v>
      </c>
      <c r="D31" s="77" t="s">
        <v>179</v>
      </c>
      <c r="E31" s="79" t="s">
        <v>380</v>
      </c>
      <c r="F31" s="79">
        <v>2020</v>
      </c>
    </row>
    <row r="32" spans="1:14" ht="27" customHeight="1" x14ac:dyDescent="0.2">
      <c r="A32" s="77" t="s">
        <v>385</v>
      </c>
      <c r="B32" s="77" t="s">
        <v>380</v>
      </c>
      <c r="C32" s="78" t="s">
        <v>376</v>
      </c>
      <c r="D32" s="77" t="s">
        <v>421</v>
      </c>
      <c r="E32" s="79" t="s">
        <v>380</v>
      </c>
      <c r="F32" s="79">
        <v>2019</v>
      </c>
    </row>
  </sheetData>
  <mergeCells count="1">
    <mergeCell ref="A1:F1"/>
  </mergeCells>
  <printOptions horizontalCentered="1"/>
  <pageMargins left="0" right="0" top="0.19685039370078741" bottom="0.19685039370078741" header="0" footer="0"/>
  <pageSetup paperSize="9" orientation="portrait" horizontalDpi="720" verticalDpi="72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92D050"/>
  </sheetPr>
  <dimension ref="A1:U89"/>
  <sheetViews>
    <sheetView topLeftCell="A37" workbookViewId="0">
      <selection activeCell="B2" sqref="B2:H3"/>
    </sheetView>
  </sheetViews>
  <sheetFormatPr baseColWidth="10" defaultColWidth="11.42578125" defaultRowHeight="11.25" x14ac:dyDescent="0.2"/>
  <cols>
    <col min="1" max="10" width="9" style="1" customWidth="1"/>
    <col min="11" max="11" width="7.85546875" style="1" customWidth="1"/>
    <col min="12" max="19" width="8" style="1" customWidth="1"/>
    <col min="20" max="16384" width="11.42578125" style="1"/>
  </cols>
  <sheetData>
    <row r="1" spans="1:19" ht="27" customHeight="1" x14ac:dyDescent="0.2">
      <c r="A1" s="195" t="s">
        <v>664</v>
      </c>
      <c r="B1" s="195"/>
      <c r="C1" s="195"/>
      <c r="D1" s="195"/>
      <c r="E1" s="195"/>
      <c r="F1" s="195"/>
      <c r="G1" s="195"/>
      <c r="H1" s="195"/>
    </row>
    <row r="2" spans="1:19" ht="11.25" customHeight="1" x14ac:dyDescent="0.2">
      <c r="A2" s="175"/>
      <c r="B2" s="201" t="s">
        <v>665</v>
      </c>
      <c r="C2" s="201" t="s">
        <v>638</v>
      </c>
      <c r="D2" s="192" t="s">
        <v>103</v>
      </c>
      <c r="E2" s="192"/>
      <c r="F2" s="192"/>
      <c r="G2" s="191">
        <v>2019</v>
      </c>
      <c r="H2" s="191">
        <v>2020</v>
      </c>
      <c r="J2" s="23"/>
    </row>
    <row r="3" spans="1:19" ht="33.75" customHeight="1" x14ac:dyDescent="0.2">
      <c r="A3" s="175"/>
      <c r="B3" s="201"/>
      <c r="C3" s="201"/>
      <c r="D3" s="146" t="s">
        <v>105</v>
      </c>
      <c r="E3" s="146" t="s">
        <v>106</v>
      </c>
      <c r="F3" s="146" t="s">
        <v>344</v>
      </c>
      <c r="G3" s="191"/>
      <c r="H3" s="191"/>
      <c r="K3" s="1" t="s">
        <v>105</v>
      </c>
      <c r="M3" s="1" t="s">
        <v>106</v>
      </c>
      <c r="O3" s="1" t="s">
        <v>344</v>
      </c>
      <c r="Q3" s="1">
        <v>2019</v>
      </c>
      <c r="S3" s="1">
        <v>2020</v>
      </c>
    </row>
    <row r="4" spans="1:19" x14ac:dyDescent="0.2">
      <c r="A4" s="5" t="s">
        <v>39</v>
      </c>
      <c r="B4" s="95">
        <v>9.5</v>
      </c>
      <c r="C4" s="95">
        <v>11.4</v>
      </c>
      <c r="D4" s="95">
        <v>2.9</v>
      </c>
      <c r="E4" s="95">
        <v>-4.3</v>
      </c>
      <c r="F4" s="95">
        <v>2.8</v>
      </c>
      <c r="G4" s="95">
        <v>0.6</v>
      </c>
      <c r="H4" s="95">
        <v>-11.1</v>
      </c>
      <c r="J4" s="97" t="s">
        <v>44</v>
      </c>
      <c r="K4" s="91">
        <v>5.0999999999999996</v>
      </c>
      <c r="L4" s="97" t="s">
        <v>44</v>
      </c>
      <c r="M4" s="91">
        <v>-1</v>
      </c>
      <c r="N4" s="97" t="s">
        <v>51</v>
      </c>
      <c r="O4" s="91">
        <v>4.4000000000000004</v>
      </c>
      <c r="P4" s="97" t="s">
        <v>636</v>
      </c>
      <c r="Q4" s="91">
        <v>4.8</v>
      </c>
      <c r="R4" s="1" t="s">
        <v>44</v>
      </c>
      <c r="S4" s="11">
        <v>-5.6</v>
      </c>
    </row>
    <row r="5" spans="1:19" x14ac:dyDescent="0.2">
      <c r="A5" s="5" t="s">
        <v>40</v>
      </c>
      <c r="B5" s="95">
        <v>4.2</v>
      </c>
      <c r="C5" s="95">
        <v>21.7</v>
      </c>
      <c r="D5" s="95">
        <v>2.8</v>
      </c>
      <c r="E5" s="95">
        <v>-3.2</v>
      </c>
      <c r="F5" s="95">
        <v>2</v>
      </c>
      <c r="G5" s="95">
        <v>2</v>
      </c>
      <c r="H5" s="95">
        <v>-9.1999999999999993</v>
      </c>
      <c r="J5" s="97" t="s">
        <v>640</v>
      </c>
      <c r="K5" s="91">
        <v>4.8</v>
      </c>
      <c r="L5" s="97" t="s">
        <v>47</v>
      </c>
      <c r="M5" s="91">
        <v>-1.2</v>
      </c>
      <c r="N5" s="97" t="s">
        <v>69</v>
      </c>
      <c r="O5" s="91">
        <v>3</v>
      </c>
      <c r="P5" s="97" t="s">
        <v>640</v>
      </c>
      <c r="Q5" s="91">
        <v>4.7</v>
      </c>
      <c r="R5" s="1" t="s">
        <v>46</v>
      </c>
      <c r="S5" s="11">
        <v>-7.3</v>
      </c>
    </row>
    <row r="6" spans="1:19" x14ac:dyDescent="0.2">
      <c r="A6" s="5" t="s">
        <v>52</v>
      </c>
      <c r="B6" s="95">
        <v>2.2000000000000002</v>
      </c>
      <c r="C6" s="95">
        <v>18.8</v>
      </c>
      <c r="D6" s="95">
        <v>2.2999999999999998</v>
      </c>
      <c r="E6" s="95">
        <v>-4.4000000000000004</v>
      </c>
      <c r="F6" s="95">
        <v>1.1000000000000001</v>
      </c>
      <c r="G6" s="95">
        <v>2.1</v>
      </c>
      <c r="H6" s="95">
        <v>-13</v>
      </c>
      <c r="J6" s="97" t="s">
        <v>636</v>
      </c>
      <c r="K6" s="91">
        <v>4.0999999999999996</v>
      </c>
      <c r="L6" s="97" t="s">
        <v>51</v>
      </c>
      <c r="M6" s="91">
        <v>-1.9</v>
      </c>
      <c r="N6" s="97" t="s">
        <v>39</v>
      </c>
      <c r="O6" s="91">
        <v>2.8</v>
      </c>
      <c r="P6" s="97" t="s">
        <v>46</v>
      </c>
      <c r="Q6" s="91">
        <v>4.4000000000000004</v>
      </c>
      <c r="R6" s="1" t="s">
        <v>51</v>
      </c>
      <c r="S6" s="11">
        <v>-8.1999999999999993</v>
      </c>
    </row>
    <row r="7" spans="1:19" x14ac:dyDescent="0.2">
      <c r="A7" s="12" t="s">
        <v>31</v>
      </c>
      <c r="B7" s="96">
        <v>1</v>
      </c>
      <c r="C7" s="96">
        <v>6.4</v>
      </c>
      <c r="D7" s="96">
        <v>2.9</v>
      </c>
      <c r="E7" s="96">
        <v>-5.4</v>
      </c>
      <c r="F7" s="96">
        <v>1.7</v>
      </c>
      <c r="G7" s="96">
        <v>2.5</v>
      </c>
      <c r="H7" s="96">
        <v>-13</v>
      </c>
      <c r="J7" s="97" t="s">
        <v>45</v>
      </c>
      <c r="K7" s="91">
        <v>3.6</v>
      </c>
      <c r="L7" s="97" t="s">
        <v>46</v>
      </c>
      <c r="M7" s="91">
        <v>-2.1</v>
      </c>
      <c r="N7" s="97" t="s">
        <v>46</v>
      </c>
      <c r="O7" s="91">
        <v>2.5</v>
      </c>
      <c r="P7" s="97" t="s">
        <v>42</v>
      </c>
      <c r="Q7" s="91">
        <v>2.8</v>
      </c>
      <c r="R7" s="1" t="s">
        <v>69</v>
      </c>
      <c r="S7" s="11">
        <v>-9</v>
      </c>
    </row>
    <row r="8" spans="1:19" x14ac:dyDescent="0.2">
      <c r="A8" s="5" t="s">
        <v>640</v>
      </c>
      <c r="B8" s="95">
        <v>1.5</v>
      </c>
      <c r="C8" s="95">
        <v>6.8</v>
      </c>
      <c r="D8" s="95">
        <v>4.8</v>
      </c>
      <c r="E8" s="95">
        <v>-5.4</v>
      </c>
      <c r="F8" s="95">
        <v>-0.1</v>
      </c>
      <c r="G8" s="95">
        <v>4.7</v>
      </c>
      <c r="H8" s="95">
        <v>-9.5</v>
      </c>
      <c r="J8" s="97" t="s">
        <v>47</v>
      </c>
      <c r="K8" s="91">
        <v>3.4</v>
      </c>
      <c r="L8" s="97" t="s">
        <v>53</v>
      </c>
      <c r="M8" s="91">
        <v>-2.2000000000000002</v>
      </c>
      <c r="N8" s="97" t="s">
        <v>41</v>
      </c>
      <c r="O8" s="91">
        <v>2.4</v>
      </c>
      <c r="P8" s="97" t="s">
        <v>31</v>
      </c>
      <c r="Q8" s="91">
        <v>2.5</v>
      </c>
      <c r="R8" s="1" t="s">
        <v>40</v>
      </c>
      <c r="S8" s="11">
        <v>-9.1999999999999993</v>
      </c>
    </row>
    <row r="9" spans="1:19" x14ac:dyDescent="0.2">
      <c r="A9" s="5" t="s">
        <v>41</v>
      </c>
      <c r="B9" s="95">
        <v>1.5</v>
      </c>
      <c r="C9" s="95">
        <v>20.8</v>
      </c>
      <c r="D9" s="95">
        <v>2.1</v>
      </c>
      <c r="E9" s="95">
        <v>-3.7</v>
      </c>
      <c r="F9" s="95">
        <v>2.4</v>
      </c>
      <c r="G9" s="95">
        <v>0.8</v>
      </c>
      <c r="H9" s="95">
        <v>-9.8000000000000007</v>
      </c>
      <c r="J9" s="97" t="s">
        <v>53</v>
      </c>
      <c r="K9" s="91">
        <v>3.2</v>
      </c>
      <c r="L9" s="97" t="s">
        <v>636</v>
      </c>
      <c r="M9" s="91">
        <v>-2.5</v>
      </c>
      <c r="N9" s="97" t="s">
        <v>43</v>
      </c>
      <c r="O9" s="91">
        <v>2.2999999999999998</v>
      </c>
      <c r="P9" s="97" t="s">
        <v>47</v>
      </c>
      <c r="Q9" s="91">
        <v>2.2000000000000002</v>
      </c>
      <c r="R9" s="1" t="s">
        <v>640</v>
      </c>
      <c r="S9" s="11">
        <v>-9.5</v>
      </c>
    </row>
    <row r="10" spans="1:19" x14ac:dyDescent="0.2">
      <c r="A10" s="5" t="s">
        <v>42</v>
      </c>
      <c r="B10" s="95">
        <v>6</v>
      </c>
      <c r="C10" s="95">
        <v>19.7</v>
      </c>
      <c r="D10" s="95">
        <v>2.4</v>
      </c>
      <c r="E10" s="95">
        <v>-3</v>
      </c>
      <c r="F10" s="95">
        <v>1.7</v>
      </c>
      <c r="G10" s="95">
        <v>2.8</v>
      </c>
      <c r="H10" s="95">
        <v>-9.8000000000000007</v>
      </c>
      <c r="J10" s="97" t="s">
        <v>51</v>
      </c>
      <c r="K10" s="91">
        <v>3</v>
      </c>
      <c r="L10" s="97" t="s">
        <v>69</v>
      </c>
      <c r="M10" s="91">
        <v>-2.9</v>
      </c>
      <c r="N10" s="97" t="s">
        <v>47</v>
      </c>
      <c r="O10" s="91">
        <v>2.2999999999999998</v>
      </c>
      <c r="P10" s="97" t="s">
        <v>52</v>
      </c>
      <c r="Q10" s="91">
        <v>2.1</v>
      </c>
      <c r="R10" s="1" t="s">
        <v>41</v>
      </c>
      <c r="S10" s="11">
        <v>-9.8000000000000007</v>
      </c>
    </row>
    <row r="11" spans="1:19" x14ac:dyDescent="0.2">
      <c r="A11" s="5" t="s">
        <v>636</v>
      </c>
      <c r="B11" s="95">
        <v>4.2</v>
      </c>
      <c r="C11" s="95">
        <v>18.899999999999999</v>
      </c>
      <c r="D11" s="95">
        <v>4.0999999999999996</v>
      </c>
      <c r="E11" s="95">
        <v>-2.5</v>
      </c>
      <c r="F11" s="95">
        <v>2.2000000000000002</v>
      </c>
      <c r="G11" s="95">
        <v>4.8</v>
      </c>
      <c r="H11" s="95">
        <v>-10.3</v>
      </c>
      <c r="J11" s="97" t="s">
        <v>39</v>
      </c>
      <c r="K11" s="91">
        <v>2.9</v>
      </c>
      <c r="L11" s="97" t="s">
        <v>48</v>
      </c>
      <c r="M11" s="91">
        <v>-2.9</v>
      </c>
      <c r="N11" s="97" t="s">
        <v>30</v>
      </c>
      <c r="O11" s="91">
        <v>2.2999999999999998</v>
      </c>
      <c r="P11" s="97" t="s">
        <v>40</v>
      </c>
      <c r="Q11" s="91">
        <v>2</v>
      </c>
      <c r="R11" s="1" t="s">
        <v>42</v>
      </c>
      <c r="S11" s="11">
        <v>-9.8000000000000007</v>
      </c>
    </row>
    <row r="12" spans="1:19" x14ac:dyDescent="0.2">
      <c r="A12" s="5" t="s">
        <v>43</v>
      </c>
      <c r="B12" s="95">
        <v>22.8</v>
      </c>
      <c r="C12" s="95">
        <v>19.3</v>
      </c>
      <c r="D12" s="95">
        <v>1.2</v>
      </c>
      <c r="E12" s="95">
        <v>-3.4</v>
      </c>
      <c r="F12" s="95">
        <v>2.2999999999999998</v>
      </c>
      <c r="G12" s="95">
        <v>-0.3</v>
      </c>
      <c r="H12" s="95">
        <v>-9.9</v>
      </c>
      <c r="J12" s="97" t="s">
        <v>31</v>
      </c>
      <c r="K12" s="91">
        <v>2.9</v>
      </c>
      <c r="L12" s="97" t="s">
        <v>42</v>
      </c>
      <c r="M12" s="91">
        <v>-3</v>
      </c>
      <c r="N12" s="97" t="s">
        <v>636</v>
      </c>
      <c r="O12" s="91">
        <v>2.2000000000000002</v>
      </c>
      <c r="P12" s="97" t="s">
        <v>30</v>
      </c>
      <c r="Q12" s="91">
        <v>1.4</v>
      </c>
      <c r="R12" s="1" t="s">
        <v>43</v>
      </c>
      <c r="S12" s="11">
        <v>-9.9</v>
      </c>
    </row>
    <row r="13" spans="1:19" x14ac:dyDescent="0.2">
      <c r="A13" s="5" t="s">
        <v>69</v>
      </c>
      <c r="B13" s="95">
        <v>11.1</v>
      </c>
      <c r="C13" s="95">
        <v>19.2</v>
      </c>
      <c r="D13" s="95">
        <v>1.1000000000000001</v>
      </c>
      <c r="E13" s="95">
        <v>-2.9</v>
      </c>
      <c r="F13" s="95">
        <v>3</v>
      </c>
      <c r="G13" s="95">
        <v>1.2</v>
      </c>
      <c r="H13" s="95">
        <v>-9</v>
      </c>
      <c r="J13" s="97" t="s">
        <v>40</v>
      </c>
      <c r="K13" s="91">
        <v>2.8</v>
      </c>
      <c r="L13" s="97" t="s">
        <v>45</v>
      </c>
      <c r="M13" s="91">
        <v>-3.1</v>
      </c>
      <c r="N13" s="97" t="s">
        <v>40</v>
      </c>
      <c r="O13" s="91">
        <v>2</v>
      </c>
      <c r="P13" s="97" t="s">
        <v>69</v>
      </c>
      <c r="Q13" s="91">
        <v>1.2</v>
      </c>
      <c r="R13" s="1" t="s">
        <v>45</v>
      </c>
      <c r="S13" s="11">
        <v>-10</v>
      </c>
    </row>
    <row r="14" spans="1:19" x14ac:dyDescent="0.2">
      <c r="A14" s="5" t="s">
        <v>44</v>
      </c>
      <c r="B14" s="95">
        <v>1.4</v>
      </c>
      <c r="C14" s="95">
        <v>13.4</v>
      </c>
      <c r="D14" s="95">
        <v>5.0999999999999996</v>
      </c>
      <c r="E14" s="95">
        <v>-1</v>
      </c>
      <c r="F14" s="95">
        <v>1.3</v>
      </c>
      <c r="G14" s="95">
        <v>0.4</v>
      </c>
      <c r="H14" s="95">
        <v>-5.6</v>
      </c>
      <c r="J14" s="97" t="s">
        <v>42</v>
      </c>
      <c r="K14" s="91">
        <v>2.4</v>
      </c>
      <c r="L14" s="97" t="s">
        <v>30</v>
      </c>
      <c r="M14" s="91">
        <v>-3.1</v>
      </c>
      <c r="N14" s="97" t="s">
        <v>48</v>
      </c>
      <c r="O14" s="91">
        <v>1.9</v>
      </c>
      <c r="P14" s="97" t="s">
        <v>51</v>
      </c>
      <c r="Q14" s="91">
        <v>1.2</v>
      </c>
      <c r="R14" s="1" t="s">
        <v>30</v>
      </c>
      <c r="S14" s="11">
        <v>-10.1</v>
      </c>
    </row>
    <row r="15" spans="1:19" x14ac:dyDescent="0.2">
      <c r="A15" s="5" t="s">
        <v>45</v>
      </c>
      <c r="B15" s="95">
        <v>5.8</v>
      </c>
      <c r="C15" s="95">
        <v>17.7</v>
      </c>
      <c r="D15" s="95">
        <v>3.6</v>
      </c>
      <c r="E15" s="95">
        <v>-3.1</v>
      </c>
      <c r="F15" s="95">
        <v>1.7</v>
      </c>
      <c r="G15" s="95">
        <v>0.4</v>
      </c>
      <c r="H15" s="95">
        <v>-10</v>
      </c>
      <c r="J15" s="97" t="s">
        <v>52</v>
      </c>
      <c r="K15" s="91">
        <v>2.2999999999999998</v>
      </c>
      <c r="L15" s="97" t="s">
        <v>40</v>
      </c>
      <c r="M15" s="91">
        <v>-3.2</v>
      </c>
      <c r="N15" s="97" t="s">
        <v>31</v>
      </c>
      <c r="O15" s="91">
        <v>1.7</v>
      </c>
      <c r="P15" s="97" t="s">
        <v>41</v>
      </c>
      <c r="Q15" s="91">
        <v>0.8</v>
      </c>
      <c r="R15" s="1" t="s">
        <v>636</v>
      </c>
      <c r="S15" s="11">
        <v>-10.3</v>
      </c>
    </row>
    <row r="16" spans="1:19" x14ac:dyDescent="0.2">
      <c r="A16" s="5" t="s">
        <v>46</v>
      </c>
      <c r="B16" s="95">
        <v>13</v>
      </c>
      <c r="C16" s="95">
        <v>10.9</v>
      </c>
      <c r="D16" s="95">
        <v>-0.1</v>
      </c>
      <c r="E16" s="95">
        <v>-2.1</v>
      </c>
      <c r="F16" s="95">
        <v>2.5</v>
      </c>
      <c r="G16" s="95">
        <v>4.4000000000000004</v>
      </c>
      <c r="H16" s="95">
        <v>-7.3</v>
      </c>
      <c r="J16" s="97" t="s">
        <v>41</v>
      </c>
      <c r="K16" s="91">
        <v>2.1</v>
      </c>
      <c r="L16" s="97" t="s">
        <v>43</v>
      </c>
      <c r="M16" s="91">
        <v>-3.4</v>
      </c>
      <c r="N16" s="97" t="s">
        <v>42</v>
      </c>
      <c r="O16" s="91">
        <v>1.7</v>
      </c>
      <c r="P16" s="97" t="s">
        <v>39</v>
      </c>
      <c r="Q16" s="91">
        <v>0.6</v>
      </c>
      <c r="R16" s="1" t="s">
        <v>39</v>
      </c>
      <c r="S16" s="11">
        <v>-11.1</v>
      </c>
    </row>
    <row r="17" spans="1:21" x14ac:dyDescent="0.2">
      <c r="A17" s="5" t="s">
        <v>51</v>
      </c>
      <c r="B17" s="95">
        <v>3</v>
      </c>
      <c r="C17" s="95">
        <v>18.100000000000001</v>
      </c>
      <c r="D17" s="95">
        <v>3</v>
      </c>
      <c r="E17" s="95">
        <v>-1.9</v>
      </c>
      <c r="F17" s="95">
        <v>4.4000000000000004</v>
      </c>
      <c r="G17" s="95">
        <v>1.2</v>
      </c>
      <c r="H17" s="95">
        <v>-8.1999999999999993</v>
      </c>
      <c r="J17" s="97" t="s">
        <v>30</v>
      </c>
      <c r="K17" s="91">
        <v>1.9</v>
      </c>
      <c r="L17" s="97" t="s">
        <v>41</v>
      </c>
      <c r="M17" s="91">
        <v>-3.7</v>
      </c>
      <c r="N17" s="97" t="s">
        <v>45</v>
      </c>
      <c r="O17" s="91">
        <v>1.7</v>
      </c>
      <c r="P17" s="97" t="s">
        <v>53</v>
      </c>
      <c r="Q17" s="91">
        <v>0.6</v>
      </c>
      <c r="R17" s="1" t="s">
        <v>47</v>
      </c>
      <c r="S17" s="11">
        <v>-12.3</v>
      </c>
    </row>
    <row r="18" spans="1:21" x14ac:dyDescent="0.2">
      <c r="A18" s="5" t="s">
        <v>47</v>
      </c>
      <c r="B18" s="95">
        <v>3.1</v>
      </c>
      <c r="C18" s="95">
        <v>29</v>
      </c>
      <c r="D18" s="95">
        <v>3.4</v>
      </c>
      <c r="E18" s="95">
        <v>-1.2</v>
      </c>
      <c r="F18" s="95">
        <v>2.2999999999999998</v>
      </c>
      <c r="G18" s="95">
        <v>2.2000000000000002</v>
      </c>
      <c r="H18" s="95">
        <v>-12.3</v>
      </c>
      <c r="J18" s="97" t="s">
        <v>48</v>
      </c>
      <c r="K18" s="91">
        <v>1.4</v>
      </c>
      <c r="L18" s="97" t="s">
        <v>39</v>
      </c>
      <c r="M18" s="91">
        <v>-4.3</v>
      </c>
      <c r="N18" s="97" t="s">
        <v>44</v>
      </c>
      <c r="O18" s="91">
        <v>1.3</v>
      </c>
      <c r="P18" s="97" t="s">
        <v>44</v>
      </c>
      <c r="Q18" s="91">
        <v>0.4</v>
      </c>
      <c r="R18" s="1" t="s">
        <v>53</v>
      </c>
      <c r="S18" s="11">
        <v>-12.8</v>
      </c>
    </row>
    <row r="19" spans="1:21" x14ac:dyDescent="0.2">
      <c r="A19" s="5" t="s">
        <v>48</v>
      </c>
      <c r="B19" s="95">
        <v>8.5</v>
      </c>
      <c r="C19" s="95">
        <v>23</v>
      </c>
      <c r="D19" s="95">
        <v>1.4</v>
      </c>
      <c r="E19" s="95">
        <v>-2.9</v>
      </c>
      <c r="F19" s="95">
        <v>1.9</v>
      </c>
      <c r="G19" s="95">
        <v>0.1</v>
      </c>
      <c r="H19" s="95">
        <v>-15.1</v>
      </c>
      <c r="J19" s="97" t="s">
        <v>43</v>
      </c>
      <c r="K19" s="91">
        <v>1.2</v>
      </c>
      <c r="L19" s="97" t="s">
        <v>52</v>
      </c>
      <c r="M19" s="91">
        <v>-4.4000000000000004</v>
      </c>
      <c r="N19" s="97" t="s">
        <v>52</v>
      </c>
      <c r="O19" s="91">
        <v>1.1000000000000001</v>
      </c>
      <c r="P19" s="97" t="s">
        <v>45</v>
      </c>
      <c r="Q19" s="91">
        <v>0.4</v>
      </c>
      <c r="R19" s="1" t="s">
        <v>52</v>
      </c>
      <c r="S19" s="11">
        <v>-13</v>
      </c>
    </row>
    <row r="20" spans="1:21" x14ac:dyDescent="0.2">
      <c r="A20" s="5" t="s">
        <v>53</v>
      </c>
      <c r="B20" s="95">
        <v>1.1000000000000001</v>
      </c>
      <c r="C20" s="95">
        <v>24.8</v>
      </c>
      <c r="D20" s="95">
        <v>3.2</v>
      </c>
      <c r="E20" s="95">
        <v>-2.2000000000000002</v>
      </c>
      <c r="F20" s="95">
        <v>-0.1</v>
      </c>
      <c r="G20" s="95">
        <v>0.6</v>
      </c>
      <c r="H20" s="95">
        <v>-12.8</v>
      </c>
      <c r="J20" s="97" t="s">
        <v>69</v>
      </c>
      <c r="K20" s="91">
        <v>1.1000000000000001</v>
      </c>
      <c r="L20" s="97" t="s">
        <v>31</v>
      </c>
      <c r="M20" s="91">
        <v>-5.4</v>
      </c>
      <c r="N20" s="97" t="s">
        <v>640</v>
      </c>
      <c r="O20" s="91">
        <v>-0.1</v>
      </c>
      <c r="P20" s="97" t="s">
        <v>48</v>
      </c>
      <c r="Q20" s="91">
        <v>0.1</v>
      </c>
      <c r="R20" s="1" t="s">
        <v>31</v>
      </c>
      <c r="S20" s="11">
        <v>-13</v>
      </c>
    </row>
    <row r="21" spans="1:21" x14ac:dyDescent="0.2">
      <c r="A21" s="12" t="s">
        <v>30</v>
      </c>
      <c r="B21" s="96">
        <v>99.9</v>
      </c>
      <c r="C21" s="96">
        <v>16.100000000000001</v>
      </c>
      <c r="D21" s="96">
        <v>1.9</v>
      </c>
      <c r="E21" s="96">
        <v>-3.1</v>
      </c>
      <c r="F21" s="96">
        <v>2.2999999999999998</v>
      </c>
      <c r="G21" s="96">
        <v>1.4</v>
      </c>
      <c r="H21" s="96">
        <v>-10.1</v>
      </c>
      <c r="J21" s="97" t="s">
        <v>46</v>
      </c>
      <c r="K21" s="91">
        <v>-0.1</v>
      </c>
      <c r="L21" s="97" t="s">
        <v>640</v>
      </c>
      <c r="M21" s="91">
        <v>-5.4</v>
      </c>
      <c r="N21" s="97" t="s">
        <v>53</v>
      </c>
      <c r="O21" s="91">
        <v>-0.1</v>
      </c>
      <c r="P21" s="97" t="s">
        <v>43</v>
      </c>
      <c r="Q21" s="91">
        <v>-0.3</v>
      </c>
      <c r="R21" s="1" t="s">
        <v>48</v>
      </c>
      <c r="S21" s="11">
        <v>-15.1</v>
      </c>
    </row>
    <row r="22" spans="1:21" ht="2.25" customHeight="1" x14ac:dyDescent="0.2">
      <c r="A22" s="170" t="s">
        <v>617</v>
      </c>
      <c r="B22" s="170"/>
      <c r="C22" s="170"/>
      <c r="D22" s="170"/>
      <c r="E22" s="170"/>
      <c r="F22" s="170"/>
      <c r="G22" s="170"/>
      <c r="H22" s="170"/>
      <c r="I22" s="170"/>
      <c r="J22" s="25"/>
    </row>
    <row r="23" spans="1:21" x14ac:dyDescent="0.2">
      <c r="A23" s="170"/>
      <c r="B23" s="170"/>
      <c r="C23" s="170"/>
      <c r="D23" s="170"/>
      <c r="E23" s="170"/>
      <c r="F23" s="170"/>
      <c r="G23" s="170"/>
      <c r="H23" s="170"/>
      <c r="I23" s="170"/>
    </row>
    <row r="24" spans="1:21" x14ac:dyDescent="0.2">
      <c r="A24" s="170"/>
      <c r="B24" s="170"/>
      <c r="C24" s="170"/>
      <c r="D24" s="170"/>
      <c r="E24" s="170"/>
      <c r="F24" s="170"/>
      <c r="G24" s="170"/>
      <c r="H24" s="170"/>
      <c r="I24" s="170"/>
    </row>
    <row r="26" spans="1:21" x14ac:dyDescent="0.2">
      <c r="M26" s="11"/>
      <c r="O26" s="11"/>
      <c r="Q26" s="11"/>
      <c r="S26" s="11"/>
      <c r="U26" s="11"/>
    </row>
    <row r="27" spans="1:21" ht="12.75" x14ac:dyDescent="0.2">
      <c r="L27" s="121"/>
      <c r="M27" s="11"/>
      <c r="N27" s="121"/>
      <c r="O27" s="11"/>
      <c r="P27" s="121"/>
      <c r="Q27" s="11"/>
      <c r="R27" s="121"/>
      <c r="S27" s="11"/>
      <c r="T27" s="121"/>
      <c r="U27" s="11"/>
    </row>
    <row r="28" spans="1:21" ht="12.75" x14ac:dyDescent="0.2">
      <c r="L28" s="121"/>
      <c r="M28" s="11"/>
      <c r="N28" s="121"/>
      <c r="O28" s="11"/>
      <c r="P28" s="121"/>
      <c r="Q28" s="11"/>
      <c r="R28" s="121"/>
      <c r="S28" s="11"/>
      <c r="T28" s="121"/>
      <c r="U28" s="11"/>
    </row>
    <row r="29" spans="1:21" ht="12.75" x14ac:dyDescent="0.2">
      <c r="L29" s="121"/>
      <c r="M29" s="11"/>
      <c r="N29" s="121"/>
      <c r="O29" s="11"/>
      <c r="P29" s="121"/>
      <c r="Q29" s="11"/>
      <c r="R29" s="121"/>
      <c r="S29" s="11"/>
      <c r="T29" s="121"/>
      <c r="U29" s="11"/>
    </row>
    <row r="30" spans="1:21" ht="12.75" x14ac:dyDescent="0.2">
      <c r="L30" s="121"/>
      <c r="M30" s="11"/>
      <c r="N30" s="121"/>
      <c r="O30" s="11"/>
      <c r="P30" s="121"/>
      <c r="Q30" s="11"/>
      <c r="R30" s="121"/>
      <c r="S30" s="11"/>
      <c r="T30" s="121"/>
      <c r="U30" s="11"/>
    </row>
    <row r="31" spans="1:21" ht="12.75" x14ac:dyDescent="0.2">
      <c r="L31" s="121"/>
      <c r="M31" s="11"/>
      <c r="N31" s="121"/>
      <c r="O31" s="11"/>
      <c r="P31" s="121"/>
      <c r="Q31" s="11"/>
      <c r="R31" s="121"/>
      <c r="S31" s="11"/>
      <c r="T31" s="121"/>
      <c r="U31" s="11"/>
    </row>
    <row r="32" spans="1:21" ht="12.75" x14ac:dyDescent="0.2">
      <c r="L32" s="121"/>
      <c r="M32" s="11"/>
      <c r="N32" s="121"/>
      <c r="O32" s="11"/>
      <c r="P32" s="121"/>
      <c r="Q32" s="11"/>
      <c r="R32" s="121"/>
      <c r="S32" s="11"/>
      <c r="T32" s="121"/>
      <c r="U32" s="11"/>
    </row>
    <row r="33" spans="12:21" ht="12.75" x14ac:dyDescent="0.2">
      <c r="L33" s="121"/>
      <c r="M33" s="11"/>
      <c r="N33" s="121"/>
      <c r="O33" s="11"/>
      <c r="P33" s="121"/>
      <c r="Q33" s="11"/>
      <c r="R33" s="121"/>
      <c r="S33" s="11"/>
      <c r="T33" s="121"/>
      <c r="U33" s="11"/>
    </row>
    <row r="34" spans="12:21" ht="12.75" x14ac:dyDescent="0.2">
      <c r="L34" s="121"/>
      <c r="M34" s="11"/>
      <c r="N34" s="121"/>
      <c r="O34" s="11"/>
      <c r="P34" s="121"/>
      <c r="Q34" s="11"/>
      <c r="R34" s="121"/>
      <c r="S34" s="11"/>
      <c r="T34" s="121"/>
      <c r="U34" s="11"/>
    </row>
    <row r="35" spans="12:21" ht="12.75" x14ac:dyDescent="0.2">
      <c r="L35" s="121"/>
      <c r="M35" s="11"/>
      <c r="N35" s="121"/>
      <c r="O35" s="11"/>
      <c r="P35" s="121"/>
      <c r="Q35" s="11"/>
      <c r="R35" s="121"/>
      <c r="S35" s="11"/>
      <c r="T35" s="121"/>
      <c r="U35" s="11"/>
    </row>
    <row r="36" spans="12:21" ht="12.75" x14ac:dyDescent="0.2">
      <c r="L36" s="121"/>
      <c r="M36" s="11"/>
      <c r="N36" s="121"/>
      <c r="O36" s="11"/>
      <c r="P36" s="121"/>
      <c r="Q36" s="11"/>
      <c r="R36" s="121"/>
      <c r="S36" s="11"/>
      <c r="T36" s="121"/>
      <c r="U36" s="11"/>
    </row>
    <row r="37" spans="12:21" ht="12.75" x14ac:dyDescent="0.2">
      <c r="L37" s="121"/>
      <c r="M37" s="11"/>
      <c r="N37" s="121"/>
      <c r="O37" s="11"/>
      <c r="P37" s="121"/>
      <c r="Q37" s="11"/>
      <c r="R37" s="121"/>
      <c r="S37" s="11"/>
      <c r="T37" s="121"/>
      <c r="U37" s="11"/>
    </row>
    <row r="38" spans="12:21" ht="12.75" x14ac:dyDescent="0.2">
      <c r="L38" s="121"/>
      <c r="M38" s="11"/>
      <c r="N38" s="121"/>
      <c r="O38" s="11"/>
      <c r="P38" s="121"/>
      <c r="Q38" s="11"/>
      <c r="R38" s="121"/>
      <c r="S38" s="11"/>
      <c r="T38" s="121"/>
      <c r="U38" s="11"/>
    </row>
    <row r="39" spans="12:21" ht="12.75" x14ac:dyDescent="0.2">
      <c r="L39" s="121"/>
      <c r="M39" s="11"/>
      <c r="N39" s="121"/>
      <c r="O39" s="11"/>
      <c r="P39" s="121"/>
      <c r="Q39" s="11"/>
      <c r="R39" s="121"/>
      <c r="S39" s="11"/>
      <c r="T39" s="121"/>
      <c r="U39" s="11"/>
    </row>
    <row r="40" spans="12:21" ht="12.75" x14ac:dyDescent="0.2">
      <c r="L40" s="121"/>
      <c r="M40" s="11"/>
      <c r="N40" s="121"/>
      <c r="O40" s="11"/>
      <c r="P40" s="121"/>
      <c r="Q40" s="11"/>
      <c r="R40" s="121"/>
      <c r="S40" s="11"/>
      <c r="T40" s="121"/>
      <c r="U40" s="11"/>
    </row>
    <row r="41" spans="12:21" ht="12.75" x14ac:dyDescent="0.2">
      <c r="L41" s="121"/>
      <c r="M41" s="11"/>
      <c r="N41" s="121"/>
      <c r="O41" s="11"/>
      <c r="P41" s="121"/>
      <c r="Q41" s="11"/>
      <c r="R41" s="121"/>
      <c r="S41" s="11"/>
      <c r="T41" s="121"/>
      <c r="U41" s="11"/>
    </row>
    <row r="42" spans="12:21" ht="12.75" x14ac:dyDescent="0.2">
      <c r="L42" s="121"/>
      <c r="M42" s="11"/>
      <c r="N42" s="121"/>
      <c r="O42" s="11"/>
      <c r="P42" s="121"/>
      <c r="Q42" s="11"/>
      <c r="R42" s="121"/>
      <c r="S42" s="11"/>
      <c r="T42" s="121"/>
      <c r="U42" s="11"/>
    </row>
    <row r="43" spans="12:21" ht="12.75" x14ac:dyDescent="0.2">
      <c r="L43" s="121"/>
      <c r="M43" s="11"/>
      <c r="N43" s="121"/>
      <c r="O43" s="11"/>
      <c r="P43" s="121"/>
      <c r="Q43" s="11"/>
      <c r="R43" s="121"/>
      <c r="S43" s="11"/>
      <c r="T43" s="121"/>
      <c r="U43" s="11"/>
    </row>
    <row r="87" spans="1:15" ht="11.25" customHeight="1" x14ac:dyDescent="0.2">
      <c r="A87" s="200" t="s">
        <v>644</v>
      </c>
      <c r="B87" s="200"/>
      <c r="C87" s="200"/>
      <c r="D87" s="200"/>
      <c r="E87" s="200"/>
      <c r="F87" s="200"/>
      <c r="G87" s="200"/>
      <c r="H87" s="200"/>
      <c r="I87" s="200"/>
      <c r="J87" s="200"/>
      <c r="K87" s="200"/>
      <c r="L87" s="200"/>
      <c r="M87" s="200"/>
      <c r="N87" s="200"/>
      <c r="O87" s="200"/>
    </row>
    <row r="88" spans="1:15" x14ac:dyDescent="0.2">
      <c r="A88" s="200"/>
      <c r="B88" s="200"/>
      <c r="C88" s="200"/>
      <c r="D88" s="200"/>
      <c r="E88" s="200"/>
      <c r="F88" s="200"/>
      <c r="G88" s="200"/>
      <c r="H88" s="200"/>
      <c r="I88" s="200"/>
      <c r="J88" s="200"/>
      <c r="K88" s="200"/>
      <c r="L88" s="200"/>
      <c r="M88" s="200"/>
      <c r="N88" s="200"/>
      <c r="O88" s="200"/>
    </row>
    <row r="89" spans="1:15" x14ac:dyDescent="0.2">
      <c r="A89" s="200"/>
      <c r="B89" s="200"/>
      <c r="C89" s="200"/>
      <c r="D89" s="200"/>
      <c r="E89" s="200"/>
      <c r="F89" s="200"/>
      <c r="G89" s="200"/>
      <c r="H89" s="200"/>
      <c r="I89" s="200"/>
      <c r="J89" s="200"/>
      <c r="K89" s="200"/>
      <c r="L89" s="200"/>
      <c r="M89" s="200"/>
      <c r="N89" s="200"/>
      <c r="O89" s="200"/>
    </row>
  </sheetData>
  <sortState xmlns:xlrd2="http://schemas.microsoft.com/office/spreadsheetml/2017/richdata2" ref="R4:S21">
    <sortCondition descending="1" ref="S4:S21"/>
  </sortState>
  <mergeCells count="9">
    <mergeCell ref="A87:O89"/>
    <mergeCell ref="H2:H3"/>
    <mergeCell ref="A1:H1"/>
    <mergeCell ref="A2:A3"/>
    <mergeCell ref="C2:C3"/>
    <mergeCell ref="D2:F2"/>
    <mergeCell ref="G2:G3"/>
    <mergeCell ref="B2:B3"/>
    <mergeCell ref="A22:I24"/>
  </mergeCells>
  <phoneticPr fontId="4" type="noConversion"/>
  <pageMargins left="0.75" right="0.75" top="1" bottom="1" header="0" footer="0"/>
  <headerFooter alignWithMargins="0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92D050"/>
  </sheetPr>
  <dimension ref="A1:U88"/>
  <sheetViews>
    <sheetView topLeftCell="A37" workbookViewId="0">
      <selection activeCell="B2" sqref="B2:H3"/>
    </sheetView>
  </sheetViews>
  <sheetFormatPr baseColWidth="10" defaultColWidth="11.42578125" defaultRowHeight="11.25" x14ac:dyDescent="0.2"/>
  <cols>
    <col min="1" max="1" width="18.28515625" style="1" customWidth="1"/>
    <col min="2" max="2" width="11.140625" style="1" customWidth="1"/>
    <col min="3" max="10" width="9" style="1" customWidth="1"/>
    <col min="11" max="11" width="7.85546875" style="1" customWidth="1"/>
    <col min="12" max="19" width="8" style="1" customWidth="1"/>
    <col min="20" max="16384" width="11.42578125" style="1"/>
  </cols>
  <sheetData>
    <row r="1" spans="1:19" ht="24.75" customHeight="1" x14ac:dyDescent="0.2">
      <c r="A1" s="195" t="s">
        <v>668</v>
      </c>
      <c r="B1" s="195"/>
      <c r="C1" s="195"/>
      <c r="D1" s="195"/>
      <c r="E1" s="195"/>
      <c r="F1" s="195"/>
      <c r="G1" s="195"/>
      <c r="H1" s="195"/>
    </row>
    <row r="2" spans="1:19" ht="11.25" customHeight="1" x14ac:dyDescent="0.2">
      <c r="A2" s="175"/>
      <c r="B2" s="201" t="s">
        <v>666</v>
      </c>
      <c r="C2" s="201" t="s">
        <v>638</v>
      </c>
      <c r="D2" s="192" t="s">
        <v>103</v>
      </c>
      <c r="E2" s="192"/>
      <c r="F2" s="192"/>
      <c r="G2" s="191">
        <v>2019</v>
      </c>
      <c r="H2" s="191">
        <v>2020</v>
      </c>
      <c r="J2" s="23"/>
    </row>
    <row r="3" spans="1:19" ht="33.75" customHeight="1" x14ac:dyDescent="0.2">
      <c r="A3" s="175"/>
      <c r="B3" s="201"/>
      <c r="C3" s="201"/>
      <c r="D3" s="146" t="s">
        <v>105</v>
      </c>
      <c r="E3" s="146" t="s">
        <v>106</v>
      </c>
      <c r="F3" s="146" t="s">
        <v>344</v>
      </c>
      <c r="G3" s="191"/>
      <c r="H3" s="191"/>
      <c r="K3" s="1" t="s">
        <v>105</v>
      </c>
      <c r="M3" s="1" t="s">
        <v>106</v>
      </c>
      <c r="O3" s="1" t="s">
        <v>344</v>
      </c>
      <c r="Q3" s="1">
        <v>2019</v>
      </c>
      <c r="S3" s="1">
        <v>2020</v>
      </c>
    </row>
    <row r="4" spans="1:19" x14ac:dyDescent="0.2">
      <c r="A4" s="5" t="s">
        <v>39</v>
      </c>
      <c r="B4" s="95">
        <v>14.9</v>
      </c>
      <c r="C4" s="95">
        <v>6.9</v>
      </c>
      <c r="D4" s="95">
        <v>4.5</v>
      </c>
      <c r="E4" s="95">
        <v>-11.9</v>
      </c>
      <c r="F4" s="95">
        <v>3.5</v>
      </c>
      <c r="G4" s="95">
        <v>6.4</v>
      </c>
      <c r="H4" s="95">
        <v>-11.3</v>
      </c>
      <c r="J4" s="97" t="s">
        <v>51</v>
      </c>
      <c r="K4" s="91">
        <v>6.2</v>
      </c>
      <c r="L4" s="97" t="s">
        <v>48</v>
      </c>
      <c r="M4" s="91">
        <v>-6.1</v>
      </c>
      <c r="N4" s="97" t="s">
        <v>31</v>
      </c>
      <c r="O4" s="91">
        <v>4.3</v>
      </c>
      <c r="P4" s="97" t="s">
        <v>44</v>
      </c>
      <c r="Q4" s="91">
        <v>8.5</v>
      </c>
      <c r="R4" s="1" t="s">
        <v>42</v>
      </c>
      <c r="S4" s="11">
        <v>-9.8000000000000007</v>
      </c>
    </row>
    <row r="5" spans="1:19" x14ac:dyDescent="0.2">
      <c r="A5" s="5" t="s">
        <v>40</v>
      </c>
      <c r="B5" s="95">
        <v>3.1</v>
      </c>
      <c r="C5" s="95">
        <v>6.2</v>
      </c>
      <c r="D5" s="95">
        <v>5.2</v>
      </c>
      <c r="E5" s="95">
        <v>-9.5</v>
      </c>
      <c r="F5" s="95">
        <v>2.2999999999999998</v>
      </c>
      <c r="G5" s="95">
        <v>5.4</v>
      </c>
      <c r="H5" s="95">
        <v>-10.5</v>
      </c>
      <c r="J5" s="97" t="s">
        <v>636</v>
      </c>
      <c r="K5" s="91">
        <v>5.9</v>
      </c>
      <c r="L5" s="97" t="s">
        <v>31</v>
      </c>
      <c r="M5" s="91">
        <v>-7.8</v>
      </c>
      <c r="N5" s="97" t="s">
        <v>640</v>
      </c>
      <c r="O5" s="91">
        <v>4.2</v>
      </c>
      <c r="P5" s="97" t="s">
        <v>53</v>
      </c>
      <c r="Q5" s="91">
        <v>7.2</v>
      </c>
      <c r="R5" s="1" t="s">
        <v>44</v>
      </c>
      <c r="S5" s="11">
        <v>-10.4</v>
      </c>
    </row>
    <row r="6" spans="1:19" x14ac:dyDescent="0.2">
      <c r="A6" s="5" t="s">
        <v>52</v>
      </c>
      <c r="B6" s="95">
        <v>2.2000000000000002</v>
      </c>
      <c r="C6" s="95">
        <v>7</v>
      </c>
      <c r="D6" s="95">
        <v>1.4</v>
      </c>
      <c r="E6" s="95">
        <v>-9.5</v>
      </c>
      <c r="F6" s="95">
        <v>2.1</v>
      </c>
      <c r="G6" s="95">
        <v>3.5</v>
      </c>
      <c r="H6" s="95">
        <v>-11</v>
      </c>
      <c r="J6" s="97" t="s">
        <v>40</v>
      </c>
      <c r="K6" s="91">
        <v>5.2</v>
      </c>
      <c r="L6" s="97" t="s">
        <v>45</v>
      </c>
      <c r="M6" s="91">
        <v>-8.1</v>
      </c>
      <c r="N6" s="97" t="s">
        <v>69</v>
      </c>
      <c r="O6" s="91">
        <v>3.6</v>
      </c>
      <c r="P6" s="97" t="s">
        <v>31</v>
      </c>
      <c r="Q6" s="91">
        <v>7</v>
      </c>
      <c r="R6" s="1" t="s">
        <v>40</v>
      </c>
      <c r="S6" s="11">
        <v>-10.5</v>
      </c>
    </row>
    <row r="7" spans="1:19" x14ac:dyDescent="0.2">
      <c r="A7" s="12" t="s">
        <v>31</v>
      </c>
      <c r="B7" s="96">
        <v>3.4</v>
      </c>
      <c r="C7" s="96">
        <v>8.9</v>
      </c>
      <c r="D7" s="96">
        <v>3.3</v>
      </c>
      <c r="E7" s="96">
        <v>-7.8</v>
      </c>
      <c r="F7" s="96">
        <v>4.3</v>
      </c>
      <c r="G7" s="96">
        <v>7</v>
      </c>
      <c r="H7" s="96">
        <v>-12.5</v>
      </c>
      <c r="J7" s="97" t="s">
        <v>39</v>
      </c>
      <c r="K7" s="91">
        <v>4.5</v>
      </c>
      <c r="L7" s="97" t="s">
        <v>47</v>
      </c>
      <c r="M7" s="91">
        <v>-8.5</v>
      </c>
      <c r="N7" s="97" t="s">
        <v>39</v>
      </c>
      <c r="O7" s="91">
        <v>3.5</v>
      </c>
      <c r="P7" s="97" t="s">
        <v>41</v>
      </c>
      <c r="Q7" s="91">
        <v>6.9</v>
      </c>
      <c r="R7" s="1" t="s">
        <v>43</v>
      </c>
      <c r="S7" s="11">
        <v>-10.7</v>
      </c>
    </row>
    <row r="8" spans="1:19" x14ac:dyDescent="0.2">
      <c r="A8" s="5" t="s">
        <v>640</v>
      </c>
      <c r="B8" s="95">
        <v>3.7</v>
      </c>
      <c r="C8" s="95">
        <v>6.6</v>
      </c>
      <c r="D8" s="95">
        <v>1.1000000000000001</v>
      </c>
      <c r="E8" s="95">
        <v>-10</v>
      </c>
      <c r="F8" s="95">
        <v>4.2</v>
      </c>
      <c r="G8" s="95">
        <v>5.7</v>
      </c>
      <c r="H8" s="95">
        <v>-13.1</v>
      </c>
      <c r="J8" s="97" t="s">
        <v>53</v>
      </c>
      <c r="K8" s="91">
        <v>4.3</v>
      </c>
      <c r="L8" s="97" t="s">
        <v>42</v>
      </c>
      <c r="M8" s="91">
        <v>-8.6999999999999993</v>
      </c>
      <c r="N8" s="97" t="s">
        <v>46</v>
      </c>
      <c r="O8" s="91">
        <v>3.4</v>
      </c>
      <c r="P8" s="97" t="s">
        <v>39</v>
      </c>
      <c r="Q8" s="91">
        <v>6.4</v>
      </c>
      <c r="R8" s="1" t="s">
        <v>47</v>
      </c>
      <c r="S8" s="11">
        <v>-10.9</v>
      </c>
    </row>
    <row r="9" spans="1:19" x14ac:dyDescent="0.2">
      <c r="A9" s="5" t="s">
        <v>41</v>
      </c>
      <c r="B9" s="95">
        <v>1.3</v>
      </c>
      <c r="C9" s="95">
        <v>7</v>
      </c>
      <c r="D9" s="95">
        <v>1.9</v>
      </c>
      <c r="E9" s="95">
        <v>-9.6</v>
      </c>
      <c r="F9" s="95">
        <v>2.2000000000000002</v>
      </c>
      <c r="G9" s="95">
        <v>6.9</v>
      </c>
      <c r="H9" s="95">
        <v>-12</v>
      </c>
      <c r="J9" s="97" t="s">
        <v>69</v>
      </c>
      <c r="K9" s="91">
        <v>4.0999999999999996</v>
      </c>
      <c r="L9" s="97" t="s">
        <v>46</v>
      </c>
      <c r="M9" s="91">
        <v>-9.3000000000000007</v>
      </c>
      <c r="N9" s="97" t="s">
        <v>51</v>
      </c>
      <c r="O9" s="91">
        <v>2.9</v>
      </c>
      <c r="P9" s="97" t="s">
        <v>46</v>
      </c>
      <c r="Q9" s="91">
        <v>5.9</v>
      </c>
      <c r="R9" s="1" t="s">
        <v>52</v>
      </c>
      <c r="S9" s="11">
        <v>-11</v>
      </c>
    </row>
    <row r="10" spans="1:19" x14ac:dyDescent="0.2">
      <c r="A10" s="5" t="s">
        <v>42</v>
      </c>
      <c r="B10" s="95">
        <v>5.2</v>
      </c>
      <c r="C10" s="95">
        <v>6.5</v>
      </c>
      <c r="D10" s="95">
        <v>2.5</v>
      </c>
      <c r="E10" s="95">
        <v>-8.6999999999999993</v>
      </c>
      <c r="F10" s="95">
        <v>1.8</v>
      </c>
      <c r="G10" s="95">
        <v>4.0999999999999996</v>
      </c>
      <c r="H10" s="95">
        <v>-9.8000000000000007</v>
      </c>
      <c r="J10" s="97" t="s">
        <v>48</v>
      </c>
      <c r="K10" s="91">
        <v>4</v>
      </c>
      <c r="L10" s="97" t="s">
        <v>44</v>
      </c>
      <c r="M10" s="91">
        <v>-9.4</v>
      </c>
      <c r="N10" s="97" t="s">
        <v>30</v>
      </c>
      <c r="O10" s="91">
        <v>2.9</v>
      </c>
      <c r="P10" s="97" t="s">
        <v>640</v>
      </c>
      <c r="Q10" s="91">
        <v>5.7</v>
      </c>
      <c r="R10" s="1" t="s">
        <v>46</v>
      </c>
      <c r="S10" s="11">
        <v>-11</v>
      </c>
    </row>
    <row r="11" spans="1:19" x14ac:dyDescent="0.2">
      <c r="A11" s="5" t="s">
        <v>636</v>
      </c>
      <c r="B11" s="95">
        <v>3.8</v>
      </c>
      <c r="C11" s="95">
        <v>6.6</v>
      </c>
      <c r="D11" s="95">
        <v>5.9</v>
      </c>
      <c r="E11" s="95">
        <v>-11</v>
      </c>
      <c r="F11" s="95">
        <v>2.4</v>
      </c>
      <c r="G11" s="95">
        <v>4.5999999999999996</v>
      </c>
      <c r="H11" s="95">
        <v>-11.9</v>
      </c>
      <c r="J11" s="97" t="s">
        <v>44</v>
      </c>
      <c r="K11" s="91">
        <v>3.9</v>
      </c>
      <c r="L11" s="97" t="s">
        <v>40</v>
      </c>
      <c r="M11" s="91">
        <v>-9.5</v>
      </c>
      <c r="N11" s="97" t="s">
        <v>47</v>
      </c>
      <c r="O11" s="91">
        <v>2.8</v>
      </c>
      <c r="P11" s="97" t="s">
        <v>40</v>
      </c>
      <c r="Q11" s="91">
        <v>5.4</v>
      </c>
      <c r="R11" s="1" t="s">
        <v>39</v>
      </c>
      <c r="S11" s="11">
        <v>-11.3</v>
      </c>
    </row>
    <row r="12" spans="1:19" x14ac:dyDescent="0.2">
      <c r="A12" s="5" t="s">
        <v>43</v>
      </c>
      <c r="B12" s="95">
        <v>16.899999999999999</v>
      </c>
      <c r="C12" s="95">
        <v>5.5</v>
      </c>
      <c r="D12" s="95">
        <v>2.5</v>
      </c>
      <c r="E12" s="95">
        <v>-9.6</v>
      </c>
      <c r="F12" s="95">
        <v>2.7</v>
      </c>
      <c r="G12" s="95">
        <v>5.2</v>
      </c>
      <c r="H12" s="95">
        <v>-10.7</v>
      </c>
      <c r="J12" s="97" t="s">
        <v>31</v>
      </c>
      <c r="K12" s="91">
        <v>3.3</v>
      </c>
      <c r="L12" s="97" t="s">
        <v>52</v>
      </c>
      <c r="M12" s="91">
        <v>-9.5</v>
      </c>
      <c r="N12" s="97" t="s">
        <v>53</v>
      </c>
      <c r="O12" s="91">
        <v>2.8</v>
      </c>
      <c r="P12" s="97" t="s">
        <v>69</v>
      </c>
      <c r="Q12" s="91">
        <v>5.4</v>
      </c>
      <c r="R12" s="1" t="s">
        <v>30</v>
      </c>
      <c r="S12" s="11">
        <v>-11.3</v>
      </c>
    </row>
    <row r="13" spans="1:19" x14ac:dyDescent="0.2">
      <c r="A13" s="5" t="s">
        <v>69</v>
      </c>
      <c r="B13" s="95">
        <v>10.3</v>
      </c>
      <c r="C13" s="95">
        <v>6.9</v>
      </c>
      <c r="D13" s="95">
        <v>4.0999999999999996</v>
      </c>
      <c r="E13" s="95">
        <v>-10.8</v>
      </c>
      <c r="F13" s="95">
        <v>3.6</v>
      </c>
      <c r="G13" s="95">
        <v>5.4</v>
      </c>
      <c r="H13" s="95">
        <v>-11.4</v>
      </c>
      <c r="J13" s="97" t="s">
        <v>30</v>
      </c>
      <c r="K13" s="91">
        <v>3.1</v>
      </c>
      <c r="L13" s="97" t="s">
        <v>41</v>
      </c>
      <c r="M13" s="91">
        <v>-9.6</v>
      </c>
      <c r="N13" s="97" t="s">
        <v>43</v>
      </c>
      <c r="O13" s="91">
        <v>2.7</v>
      </c>
      <c r="P13" s="97" t="s">
        <v>51</v>
      </c>
      <c r="Q13" s="91">
        <v>5.4</v>
      </c>
      <c r="R13" s="1" t="s">
        <v>69</v>
      </c>
      <c r="S13" s="11">
        <v>-11.4</v>
      </c>
    </row>
    <row r="14" spans="1:19" x14ac:dyDescent="0.2">
      <c r="A14" s="5" t="s">
        <v>44</v>
      </c>
      <c r="B14" s="95">
        <v>2</v>
      </c>
      <c r="C14" s="95">
        <v>7.4</v>
      </c>
      <c r="D14" s="95">
        <v>3.9</v>
      </c>
      <c r="E14" s="95">
        <v>-9.4</v>
      </c>
      <c r="F14" s="95">
        <v>2.2000000000000002</v>
      </c>
      <c r="G14" s="95">
        <v>8.5</v>
      </c>
      <c r="H14" s="95">
        <v>-10.4</v>
      </c>
      <c r="J14" s="97" t="s">
        <v>47</v>
      </c>
      <c r="K14" s="91">
        <v>2.9</v>
      </c>
      <c r="L14" s="97" t="s">
        <v>43</v>
      </c>
      <c r="M14" s="91">
        <v>-9.6</v>
      </c>
      <c r="N14" s="97" t="s">
        <v>636</v>
      </c>
      <c r="O14" s="91">
        <v>2.4</v>
      </c>
      <c r="P14" s="97" t="s">
        <v>30</v>
      </c>
      <c r="Q14" s="91">
        <v>5.3</v>
      </c>
      <c r="R14" s="1" t="s">
        <v>45</v>
      </c>
      <c r="S14" s="11">
        <v>-11.4</v>
      </c>
    </row>
    <row r="15" spans="1:19" x14ac:dyDescent="0.2">
      <c r="A15" s="5" t="s">
        <v>45</v>
      </c>
      <c r="B15" s="95">
        <v>5.9</v>
      </c>
      <c r="C15" s="95">
        <v>7</v>
      </c>
      <c r="D15" s="95">
        <v>2.2999999999999998</v>
      </c>
      <c r="E15" s="95">
        <v>-8.1</v>
      </c>
      <c r="F15" s="95">
        <v>1.8</v>
      </c>
      <c r="G15" s="95">
        <v>2.7</v>
      </c>
      <c r="H15" s="95">
        <v>-11.4</v>
      </c>
      <c r="J15" s="97" t="s">
        <v>42</v>
      </c>
      <c r="K15" s="91">
        <v>2.5</v>
      </c>
      <c r="L15" s="97" t="s">
        <v>53</v>
      </c>
      <c r="M15" s="91">
        <v>-9.6</v>
      </c>
      <c r="N15" s="97" t="s">
        <v>40</v>
      </c>
      <c r="O15" s="91">
        <v>2.2999999999999998</v>
      </c>
      <c r="P15" s="97" t="s">
        <v>43</v>
      </c>
      <c r="Q15" s="91">
        <v>5.2</v>
      </c>
      <c r="R15" s="1" t="s">
        <v>636</v>
      </c>
      <c r="S15" s="11">
        <v>-11.9</v>
      </c>
    </row>
    <row r="16" spans="1:19" x14ac:dyDescent="0.2">
      <c r="A16" s="5" t="s">
        <v>46</v>
      </c>
      <c r="B16" s="95">
        <v>15.5</v>
      </c>
      <c r="C16" s="95">
        <v>5</v>
      </c>
      <c r="D16" s="95">
        <v>0.7</v>
      </c>
      <c r="E16" s="95">
        <v>-9.3000000000000007</v>
      </c>
      <c r="F16" s="95">
        <v>3.4</v>
      </c>
      <c r="G16" s="95">
        <v>5.9</v>
      </c>
      <c r="H16" s="95">
        <v>-11</v>
      </c>
      <c r="J16" s="97" t="s">
        <v>43</v>
      </c>
      <c r="K16" s="91">
        <v>2.5</v>
      </c>
      <c r="L16" s="97" t="s">
        <v>30</v>
      </c>
      <c r="M16" s="91">
        <v>-9.6999999999999993</v>
      </c>
      <c r="N16" s="97" t="s">
        <v>41</v>
      </c>
      <c r="O16" s="91">
        <v>2.2000000000000002</v>
      </c>
      <c r="P16" s="97" t="s">
        <v>636</v>
      </c>
      <c r="Q16" s="91">
        <v>4.5999999999999996</v>
      </c>
      <c r="R16" s="1" t="s">
        <v>41</v>
      </c>
      <c r="S16" s="11">
        <v>-12</v>
      </c>
    </row>
    <row r="17" spans="1:21" x14ac:dyDescent="0.2">
      <c r="A17" s="5" t="s">
        <v>51</v>
      </c>
      <c r="B17" s="95">
        <v>2.7</v>
      </c>
      <c r="C17" s="95">
        <v>6.2</v>
      </c>
      <c r="D17" s="95">
        <v>6.2</v>
      </c>
      <c r="E17" s="95">
        <v>-11.1</v>
      </c>
      <c r="F17" s="95">
        <v>2.9</v>
      </c>
      <c r="G17" s="95">
        <v>5.4</v>
      </c>
      <c r="H17" s="95">
        <v>-12.2</v>
      </c>
      <c r="J17" s="97" t="s">
        <v>45</v>
      </c>
      <c r="K17" s="91">
        <v>2.2999999999999998</v>
      </c>
      <c r="L17" s="97" t="s">
        <v>640</v>
      </c>
      <c r="M17" s="91">
        <v>-10</v>
      </c>
      <c r="N17" s="97" t="s">
        <v>44</v>
      </c>
      <c r="O17" s="91">
        <v>2.2000000000000002</v>
      </c>
      <c r="P17" s="97" t="s">
        <v>47</v>
      </c>
      <c r="Q17" s="91">
        <v>4.2</v>
      </c>
      <c r="R17" s="1" t="s">
        <v>53</v>
      </c>
      <c r="S17" s="11">
        <v>-12</v>
      </c>
    </row>
    <row r="18" spans="1:21" x14ac:dyDescent="0.2">
      <c r="A18" s="5" t="s">
        <v>47</v>
      </c>
      <c r="B18" s="95">
        <v>1.6</v>
      </c>
      <c r="C18" s="95">
        <v>5.7</v>
      </c>
      <c r="D18" s="95">
        <v>2.9</v>
      </c>
      <c r="E18" s="95">
        <v>-8.5</v>
      </c>
      <c r="F18" s="95">
        <v>2.8</v>
      </c>
      <c r="G18" s="95">
        <v>4.2</v>
      </c>
      <c r="H18" s="95">
        <v>-10.9</v>
      </c>
      <c r="J18" s="97" t="s">
        <v>41</v>
      </c>
      <c r="K18" s="91">
        <v>1.9</v>
      </c>
      <c r="L18" s="97" t="s">
        <v>69</v>
      </c>
      <c r="M18" s="91">
        <v>-10.8</v>
      </c>
      <c r="N18" s="97" t="s">
        <v>52</v>
      </c>
      <c r="O18" s="91">
        <v>2.1</v>
      </c>
      <c r="P18" s="97" t="s">
        <v>42</v>
      </c>
      <c r="Q18" s="91">
        <v>4.0999999999999996</v>
      </c>
      <c r="R18" s="1" t="s">
        <v>48</v>
      </c>
      <c r="S18" s="11">
        <v>-12.1</v>
      </c>
    </row>
    <row r="19" spans="1:21" x14ac:dyDescent="0.2">
      <c r="A19" s="5" t="s">
        <v>48</v>
      </c>
      <c r="B19" s="95">
        <v>6.7</v>
      </c>
      <c r="C19" s="95">
        <v>7</v>
      </c>
      <c r="D19" s="95">
        <v>4</v>
      </c>
      <c r="E19" s="95">
        <v>-6.1</v>
      </c>
      <c r="F19" s="95">
        <v>1.8</v>
      </c>
      <c r="G19" s="95">
        <v>3.9</v>
      </c>
      <c r="H19" s="95">
        <v>-12.1</v>
      </c>
      <c r="J19" s="97" t="s">
        <v>52</v>
      </c>
      <c r="K19" s="91">
        <v>1.4</v>
      </c>
      <c r="L19" s="97" t="s">
        <v>636</v>
      </c>
      <c r="M19" s="91">
        <v>-11</v>
      </c>
      <c r="N19" s="97" t="s">
        <v>42</v>
      </c>
      <c r="O19" s="91">
        <v>1.8</v>
      </c>
      <c r="P19" s="97" t="s">
        <v>48</v>
      </c>
      <c r="Q19" s="91">
        <v>3.9</v>
      </c>
      <c r="R19" s="1" t="s">
        <v>51</v>
      </c>
      <c r="S19" s="11">
        <v>-12.2</v>
      </c>
    </row>
    <row r="20" spans="1:21" x14ac:dyDescent="0.2">
      <c r="A20" s="5" t="s">
        <v>53</v>
      </c>
      <c r="B20" s="95">
        <v>0.7</v>
      </c>
      <c r="C20" s="95">
        <v>5.9</v>
      </c>
      <c r="D20" s="95">
        <v>4.3</v>
      </c>
      <c r="E20" s="95">
        <v>-9.6</v>
      </c>
      <c r="F20" s="95">
        <v>2.8</v>
      </c>
      <c r="G20" s="95">
        <v>7.2</v>
      </c>
      <c r="H20" s="95">
        <v>-12</v>
      </c>
      <c r="J20" s="97" t="s">
        <v>640</v>
      </c>
      <c r="K20" s="91">
        <v>1.1000000000000001</v>
      </c>
      <c r="L20" s="97" t="s">
        <v>51</v>
      </c>
      <c r="M20" s="91">
        <v>-11.1</v>
      </c>
      <c r="N20" s="97" t="s">
        <v>45</v>
      </c>
      <c r="O20" s="91">
        <v>1.8</v>
      </c>
      <c r="P20" s="97" t="s">
        <v>52</v>
      </c>
      <c r="Q20" s="91">
        <v>3.5</v>
      </c>
      <c r="R20" s="1" t="s">
        <v>31</v>
      </c>
      <c r="S20" s="11">
        <v>-12.5</v>
      </c>
    </row>
    <row r="21" spans="1:21" x14ac:dyDescent="0.2">
      <c r="A21" s="12" t="s">
        <v>30</v>
      </c>
      <c r="B21" s="96">
        <v>100</v>
      </c>
      <c r="C21" s="96">
        <v>6.2</v>
      </c>
      <c r="D21" s="96">
        <v>3.1</v>
      </c>
      <c r="E21" s="96">
        <v>-9.6999999999999993</v>
      </c>
      <c r="F21" s="96">
        <v>2.9</v>
      </c>
      <c r="G21" s="96">
        <v>5.3</v>
      </c>
      <c r="H21" s="96">
        <v>-11.3</v>
      </c>
      <c r="J21" s="97" t="s">
        <v>46</v>
      </c>
      <c r="K21" s="91">
        <v>0.7</v>
      </c>
      <c r="L21" s="97" t="s">
        <v>39</v>
      </c>
      <c r="M21" s="91">
        <v>-11.9</v>
      </c>
      <c r="N21" s="97" t="s">
        <v>48</v>
      </c>
      <c r="O21" s="91">
        <v>1.8</v>
      </c>
      <c r="P21" s="97" t="s">
        <v>45</v>
      </c>
      <c r="Q21" s="91">
        <v>2.7</v>
      </c>
      <c r="R21" s="1" t="s">
        <v>640</v>
      </c>
      <c r="S21" s="11">
        <v>-13.1</v>
      </c>
    </row>
    <row r="22" spans="1:21" ht="4.5" customHeight="1" x14ac:dyDescent="0.2">
      <c r="A22" s="183" t="s">
        <v>643</v>
      </c>
      <c r="B22" s="183"/>
      <c r="C22" s="183"/>
      <c r="D22" s="183"/>
      <c r="E22" s="183"/>
      <c r="F22" s="183"/>
      <c r="G22" s="183"/>
      <c r="H22" s="183"/>
      <c r="J22" s="25"/>
    </row>
    <row r="23" spans="1:21" x14ac:dyDescent="0.2">
      <c r="A23" s="176"/>
      <c r="B23" s="176"/>
      <c r="C23" s="176"/>
      <c r="D23" s="176"/>
      <c r="E23" s="176"/>
      <c r="F23" s="176"/>
      <c r="G23" s="176"/>
      <c r="H23" s="176"/>
    </row>
    <row r="24" spans="1:21" x14ac:dyDescent="0.2">
      <c r="A24" s="176"/>
      <c r="B24" s="176"/>
      <c r="C24" s="176"/>
      <c r="D24" s="176"/>
      <c r="E24" s="176"/>
      <c r="F24" s="176"/>
      <c r="G24" s="176"/>
      <c r="H24" s="176"/>
    </row>
    <row r="26" spans="1:21" x14ac:dyDescent="0.2">
      <c r="M26" s="11"/>
      <c r="O26" s="11"/>
      <c r="Q26" s="11"/>
      <c r="S26" s="11"/>
      <c r="U26" s="11"/>
    </row>
    <row r="27" spans="1:21" ht="12.75" x14ac:dyDescent="0.2">
      <c r="L27" s="121"/>
      <c r="M27" s="11"/>
      <c r="N27" s="121"/>
      <c r="O27" s="11"/>
      <c r="P27" s="121"/>
      <c r="Q27" s="11"/>
      <c r="R27" s="121"/>
      <c r="S27" s="11"/>
      <c r="T27" s="121"/>
      <c r="U27" s="11"/>
    </row>
    <row r="28" spans="1:21" ht="12.75" x14ac:dyDescent="0.2">
      <c r="L28" s="121"/>
      <c r="M28" s="11"/>
      <c r="N28" s="121"/>
      <c r="O28" s="11"/>
      <c r="P28" s="121"/>
      <c r="Q28" s="11"/>
      <c r="R28" s="121"/>
      <c r="S28" s="11"/>
      <c r="T28" s="121"/>
      <c r="U28" s="11"/>
    </row>
    <row r="29" spans="1:21" ht="12.75" x14ac:dyDescent="0.2">
      <c r="L29" s="121"/>
      <c r="M29" s="11"/>
      <c r="N29" s="121"/>
      <c r="O29" s="11"/>
      <c r="P29" s="121"/>
      <c r="Q29" s="11"/>
      <c r="R29" s="121"/>
      <c r="S29" s="11"/>
      <c r="T29" s="121"/>
      <c r="U29" s="11"/>
    </row>
    <row r="30" spans="1:21" ht="12.75" x14ac:dyDescent="0.2">
      <c r="L30" s="121"/>
      <c r="M30" s="11"/>
      <c r="N30" s="121"/>
      <c r="O30" s="11"/>
      <c r="P30" s="121"/>
      <c r="Q30" s="11"/>
      <c r="R30" s="121"/>
      <c r="S30" s="11"/>
      <c r="T30" s="121"/>
      <c r="U30" s="11"/>
    </row>
    <row r="31" spans="1:21" ht="12.75" x14ac:dyDescent="0.2">
      <c r="L31" s="121"/>
      <c r="M31" s="11"/>
      <c r="N31" s="121"/>
      <c r="O31" s="11"/>
      <c r="P31" s="121"/>
      <c r="Q31" s="11"/>
      <c r="R31" s="121"/>
      <c r="S31" s="11"/>
      <c r="T31" s="121"/>
      <c r="U31" s="11"/>
    </row>
    <row r="32" spans="1:21" ht="12.75" x14ac:dyDescent="0.2">
      <c r="L32" s="121"/>
      <c r="M32" s="11"/>
      <c r="N32" s="121"/>
      <c r="O32" s="11"/>
      <c r="P32" s="121"/>
      <c r="Q32" s="11"/>
      <c r="R32" s="121"/>
      <c r="S32" s="11"/>
      <c r="T32" s="121"/>
      <c r="U32" s="11"/>
    </row>
    <row r="33" spans="12:21" ht="12.75" x14ac:dyDescent="0.2">
      <c r="L33" s="121"/>
      <c r="M33" s="11"/>
      <c r="N33" s="121"/>
      <c r="O33" s="11"/>
      <c r="P33" s="121"/>
      <c r="Q33" s="11"/>
      <c r="R33" s="121"/>
      <c r="S33" s="11"/>
      <c r="T33" s="121"/>
      <c r="U33" s="11"/>
    </row>
    <row r="34" spans="12:21" ht="12.75" x14ac:dyDescent="0.2">
      <c r="L34" s="121"/>
      <c r="M34" s="11"/>
      <c r="N34" s="121"/>
      <c r="O34" s="11"/>
      <c r="P34" s="121"/>
      <c r="Q34" s="11"/>
      <c r="R34" s="121"/>
      <c r="S34" s="11"/>
      <c r="T34" s="121"/>
      <c r="U34" s="11"/>
    </row>
    <row r="35" spans="12:21" ht="12.75" x14ac:dyDescent="0.2">
      <c r="L35" s="121"/>
      <c r="M35" s="11"/>
      <c r="N35" s="121"/>
      <c r="O35" s="11"/>
      <c r="P35" s="121"/>
      <c r="Q35" s="11"/>
      <c r="R35" s="121"/>
      <c r="S35" s="11"/>
      <c r="T35" s="121"/>
      <c r="U35" s="11"/>
    </row>
    <row r="36" spans="12:21" ht="12.75" x14ac:dyDescent="0.2">
      <c r="L36" s="121"/>
      <c r="M36" s="11"/>
      <c r="N36" s="121"/>
      <c r="O36" s="11"/>
      <c r="P36" s="121"/>
      <c r="Q36" s="11"/>
      <c r="R36" s="121"/>
      <c r="S36" s="11"/>
      <c r="T36" s="121"/>
      <c r="U36" s="11"/>
    </row>
    <row r="37" spans="12:21" ht="12.75" x14ac:dyDescent="0.2">
      <c r="L37" s="121"/>
      <c r="M37" s="11"/>
      <c r="N37" s="121"/>
      <c r="O37" s="11"/>
      <c r="P37" s="121"/>
      <c r="Q37" s="11"/>
      <c r="R37" s="121"/>
      <c r="S37" s="11"/>
      <c r="T37" s="121"/>
      <c r="U37" s="11"/>
    </row>
    <row r="38" spans="12:21" ht="12.75" x14ac:dyDescent="0.2">
      <c r="L38" s="121"/>
      <c r="M38" s="11"/>
      <c r="N38" s="121"/>
      <c r="O38" s="11"/>
      <c r="P38" s="121"/>
      <c r="Q38" s="11"/>
      <c r="R38" s="121"/>
      <c r="S38" s="11"/>
      <c r="T38" s="121"/>
      <c r="U38" s="11"/>
    </row>
    <row r="39" spans="12:21" ht="12.75" x14ac:dyDescent="0.2">
      <c r="L39" s="121"/>
      <c r="M39" s="11"/>
      <c r="N39" s="121"/>
      <c r="O39" s="11"/>
      <c r="P39" s="121"/>
      <c r="Q39" s="11"/>
      <c r="R39" s="121"/>
      <c r="S39" s="11"/>
      <c r="T39" s="121"/>
      <c r="U39" s="11"/>
    </row>
    <row r="40" spans="12:21" ht="12.75" x14ac:dyDescent="0.2">
      <c r="L40" s="121"/>
      <c r="M40" s="11"/>
      <c r="N40" s="121"/>
      <c r="O40" s="11"/>
      <c r="P40" s="121"/>
      <c r="Q40" s="11"/>
      <c r="R40" s="121"/>
      <c r="S40" s="11"/>
      <c r="T40" s="121"/>
      <c r="U40" s="11"/>
    </row>
    <row r="41" spans="12:21" ht="12.75" x14ac:dyDescent="0.2">
      <c r="L41" s="121"/>
      <c r="M41" s="11"/>
      <c r="N41" s="121"/>
      <c r="O41" s="11"/>
      <c r="P41" s="121"/>
      <c r="Q41" s="11"/>
      <c r="R41" s="121"/>
      <c r="S41" s="11"/>
      <c r="T41" s="121"/>
      <c r="U41" s="11"/>
    </row>
    <row r="42" spans="12:21" ht="12.75" x14ac:dyDescent="0.2">
      <c r="L42" s="121"/>
      <c r="M42" s="11"/>
      <c r="N42" s="121"/>
      <c r="O42" s="11"/>
      <c r="P42" s="121"/>
      <c r="Q42" s="11"/>
      <c r="R42" s="121"/>
      <c r="S42" s="11"/>
      <c r="T42" s="121"/>
      <c r="U42" s="11"/>
    </row>
    <row r="43" spans="12:21" ht="12.75" x14ac:dyDescent="0.2">
      <c r="L43" s="121"/>
      <c r="M43" s="11"/>
      <c r="N43" s="121"/>
      <c r="O43" s="11"/>
      <c r="P43" s="121"/>
      <c r="Q43" s="11"/>
      <c r="R43" s="121"/>
      <c r="S43" s="11"/>
      <c r="T43" s="121"/>
      <c r="U43" s="11"/>
    </row>
    <row r="86" spans="1:15" ht="11.25" customHeight="1" x14ac:dyDescent="0.2">
      <c r="A86" s="183" t="s">
        <v>645</v>
      </c>
      <c r="B86" s="183"/>
      <c r="C86" s="183"/>
      <c r="D86" s="183"/>
      <c r="E86" s="183"/>
      <c r="F86" s="183"/>
      <c r="G86" s="183"/>
      <c r="H86" s="183"/>
      <c r="I86" s="183"/>
      <c r="J86" s="183"/>
      <c r="K86" s="183"/>
      <c r="L86" s="183"/>
      <c r="M86" s="183"/>
      <c r="N86" s="183"/>
      <c r="O86" s="183"/>
    </row>
    <row r="87" spans="1:15" x14ac:dyDescent="0.2">
      <c r="A87" s="176"/>
      <c r="B87" s="176"/>
      <c r="C87" s="176"/>
      <c r="D87" s="176"/>
      <c r="E87" s="176"/>
      <c r="F87" s="176"/>
      <c r="G87" s="176"/>
      <c r="H87" s="176"/>
      <c r="I87" s="176"/>
      <c r="J87" s="176"/>
      <c r="K87" s="176"/>
      <c r="L87" s="176"/>
      <c r="M87" s="176"/>
      <c r="N87" s="176"/>
      <c r="O87" s="176"/>
    </row>
    <row r="88" spans="1:15" x14ac:dyDescent="0.2">
      <c r="A88" s="176"/>
      <c r="B88" s="176"/>
      <c r="C88" s="176"/>
      <c r="D88" s="176"/>
      <c r="E88" s="176"/>
      <c r="F88" s="176"/>
      <c r="G88" s="176"/>
      <c r="H88" s="176"/>
      <c r="I88" s="176"/>
      <c r="J88" s="176"/>
      <c r="K88" s="176"/>
      <c r="L88" s="176"/>
      <c r="M88" s="176"/>
      <c r="N88" s="176"/>
      <c r="O88" s="176"/>
    </row>
  </sheetData>
  <sortState xmlns:xlrd2="http://schemas.microsoft.com/office/spreadsheetml/2017/richdata2" ref="R4:S21">
    <sortCondition descending="1" ref="S4:S21"/>
  </sortState>
  <mergeCells count="10">
    <mergeCell ref="A22:H24"/>
    <mergeCell ref="A86:H88"/>
    <mergeCell ref="I86:O88"/>
    <mergeCell ref="H2:H3"/>
    <mergeCell ref="A1:H1"/>
    <mergeCell ref="A2:A3"/>
    <mergeCell ref="C2:C3"/>
    <mergeCell ref="D2:F2"/>
    <mergeCell ref="G2:G3"/>
    <mergeCell ref="B2:B3"/>
  </mergeCells>
  <phoneticPr fontId="4" type="noConversion"/>
  <pageMargins left="0.75" right="0.75" top="1" bottom="1" header="0" footer="0"/>
  <headerFooter alignWithMargins="0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92D050"/>
  </sheetPr>
  <dimension ref="A1:U90"/>
  <sheetViews>
    <sheetView topLeftCell="A49" workbookViewId="0">
      <selection activeCell="B2" sqref="B2:H3"/>
    </sheetView>
  </sheetViews>
  <sheetFormatPr baseColWidth="10" defaultColWidth="11.42578125" defaultRowHeight="11.25" x14ac:dyDescent="0.2"/>
  <cols>
    <col min="1" max="1" width="14.85546875" style="1" customWidth="1"/>
    <col min="2" max="2" width="14.7109375" style="1" customWidth="1"/>
    <col min="3" max="7" width="9" style="1" customWidth="1"/>
    <col min="8" max="8" width="12.85546875" style="1" customWidth="1"/>
    <col min="9" max="10" width="9" style="1" customWidth="1"/>
    <col min="11" max="11" width="7.85546875" style="1" customWidth="1"/>
    <col min="12" max="19" width="8" style="1" customWidth="1"/>
    <col min="20" max="16384" width="11.42578125" style="1"/>
  </cols>
  <sheetData>
    <row r="1" spans="1:19" ht="23.25" customHeight="1" x14ac:dyDescent="0.2">
      <c r="A1" s="195" t="s">
        <v>669</v>
      </c>
      <c r="B1" s="195"/>
      <c r="C1" s="195"/>
      <c r="D1" s="195"/>
      <c r="E1" s="195"/>
      <c r="F1" s="195"/>
      <c r="G1" s="195"/>
      <c r="H1" s="195"/>
    </row>
    <row r="2" spans="1:19" ht="11.25" customHeight="1" x14ac:dyDescent="0.2">
      <c r="A2" s="175"/>
      <c r="B2" s="201" t="s">
        <v>646</v>
      </c>
      <c r="C2" s="198" t="s">
        <v>638</v>
      </c>
      <c r="D2" s="192" t="s">
        <v>103</v>
      </c>
      <c r="E2" s="192"/>
      <c r="F2" s="192"/>
      <c r="G2" s="191">
        <v>2019</v>
      </c>
      <c r="H2" s="191">
        <v>2020</v>
      </c>
      <c r="J2" s="23"/>
    </row>
    <row r="3" spans="1:19" ht="33" customHeight="1" x14ac:dyDescent="0.2">
      <c r="A3" s="175"/>
      <c r="B3" s="201"/>
      <c r="C3" s="199"/>
      <c r="D3" s="146" t="s">
        <v>105</v>
      </c>
      <c r="E3" s="146" t="s">
        <v>106</v>
      </c>
      <c r="F3" s="146" t="s">
        <v>344</v>
      </c>
      <c r="G3" s="191"/>
      <c r="H3" s="191"/>
      <c r="K3" s="1" t="s">
        <v>105</v>
      </c>
      <c r="M3" s="1" t="s">
        <v>106</v>
      </c>
      <c r="O3" s="1" t="s">
        <v>344</v>
      </c>
      <c r="Q3" s="1">
        <v>2019</v>
      </c>
      <c r="S3" s="1">
        <v>2020</v>
      </c>
    </row>
    <row r="4" spans="1:19" x14ac:dyDescent="0.2">
      <c r="A4" s="5" t="s">
        <v>39</v>
      </c>
      <c r="B4" s="95">
        <v>13.4</v>
      </c>
      <c r="C4" s="95">
        <v>74</v>
      </c>
      <c r="D4" s="95">
        <v>3.7</v>
      </c>
      <c r="E4" s="95">
        <v>0.1</v>
      </c>
      <c r="F4" s="95">
        <v>2.1</v>
      </c>
      <c r="G4" s="95">
        <v>2.5</v>
      </c>
      <c r="H4" s="95">
        <v>-11</v>
      </c>
      <c r="J4" s="97" t="s">
        <v>636</v>
      </c>
      <c r="K4" s="91">
        <v>5.5</v>
      </c>
      <c r="L4" s="97" t="s">
        <v>44</v>
      </c>
      <c r="M4" s="91">
        <v>0.8</v>
      </c>
      <c r="N4" s="97" t="s">
        <v>31</v>
      </c>
      <c r="O4" s="91">
        <v>3.3</v>
      </c>
      <c r="P4" s="97" t="s">
        <v>46</v>
      </c>
      <c r="Q4" s="91">
        <v>2.9</v>
      </c>
      <c r="R4" s="1" t="s">
        <v>47</v>
      </c>
      <c r="S4" s="11">
        <v>-7.4</v>
      </c>
    </row>
    <row r="5" spans="1:19" x14ac:dyDescent="0.2">
      <c r="A5" s="5" t="s">
        <v>40</v>
      </c>
      <c r="B5" s="95">
        <v>2.7</v>
      </c>
      <c r="C5" s="95">
        <v>64.599999999999994</v>
      </c>
      <c r="D5" s="95">
        <v>3.3</v>
      </c>
      <c r="E5" s="95">
        <v>0.3</v>
      </c>
      <c r="F5" s="95">
        <v>1.7</v>
      </c>
      <c r="G5" s="95">
        <v>0.6</v>
      </c>
      <c r="H5" s="95">
        <v>-9.5</v>
      </c>
      <c r="J5" s="97" t="s">
        <v>46</v>
      </c>
      <c r="K5" s="91">
        <v>4.9000000000000004</v>
      </c>
      <c r="L5" s="97" t="s">
        <v>45</v>
      </c>
      <c r="M5" s="91">
        <v>0.7</v>
      </c>
      <c r="N5" s="97" t="s">
        <v>46</v>
      </c>
      <c r="O5" s="91">
        <v>3</v>
      </c>
      <c r="P5" s="97" t="s">
        <v>53</v>
      </c>
      <c r="Q5" s="91">
        <v>2.8</v>
      </c>
      <c r="R5" s="1" t="s">
        <v>44</v>
      </c>
      <c r="S5" s="11">
        <v>-8.8000000000000007</v>
      </c>
    </row>
    <row r="6" spans="1:19" x14ac:dyDescent="0.2">
      <c r="A6" s="5" t="s">
        <v>52</v>
      </c>
      <c r="B6" s="95">
        <v>1.9</v>
      </c>
      <c r="C6" s="95">
        <v>72.3</v>
      </c>
      <c r="D6" s="95">
        <v>3.8</v>
      </c>
      <c r="E6" s="95">
        <v>0.4</v>
      </c>
      <c r="F6" s="95">
        <v>1.3</v>
      </c>
      <c r="G6" s="95">
        <v>0.8</v>
      </c>
      <c r="H6" s="95">
        <v>-9.6999999999999993</v>
      </c>
      <c r="J6" s="97" t="s">
        <v>43</v>
      </c>
      <c r="K6" s="91">
        <v>4.5999999999999996</v>
      </c>
      <c r="L6" s="97" t="s">
        <v>46</v>
      </c>
      <c r="M6" s="91">
        <v>0.7</v>
      </c>
      <c r="N6" s="97" t="s">
        <v>43</v>
      </c>
      <c r="O6" s="91">
        <v>2.7</v>
      </c>
      <c r="P6" s="97" t="s">
        <v>31</v>
      </c>
      <c r="Q6" s="91">
        <v>2.7</v>
      </c>
      <c r="R6" s="1" t="s">
        <v>636</v>
      </c>
      <c r="S6" s="11">
        <v>-8.9</v>
      </c>
    </row>
    <row r="7" spans="1:19" x14ac:dyDescent="0.2">
      <c r="A7" s="12" t="s">
        <v>31</v>
      </c>
      <c r="B7" s="96">
        <v>2.7</v>
      </c>
      <c r="C7" s="96">
        <v>83.9</v>
      </c>
      <c r="D7" s="96">
        <v>2.4</v>
      </c>
      <c r="E7" s="96">
        <v>0.6</v>
      </c>
      <c r="F7" s="96">
        <v>3.3</v>
      </c>
      <c r="G7" s="96">
        <v>2.7</v>
      </c>
      <c r="H7" s="96">
        <v>-23.3</v>
      </c>
      <c r="J7" s="97" t="s">
        <v>51</v>
      </c>
      <c r="K7" s="91">
        <v>4.4000000000000004</v>
      </c>
      <c r="L7" s="97" t="s">
        <v>48</v>
      </c>
      <c r="M7" s="91">
        <v>0.7</v>
      </c>
      <c r="N7" s="97" t="s">
        <v>45</v>
      </c>
      <c r="O7" s="91">
        <v>2.5</v>
      </c>
      <c r="P7" s="97" t="s">
        <v>43</v>
      </c>
      <c r="Q7" s="91">
        <v>2.6</v>
      </c>
      <c r="R7" s="1" t="s">
        <v>51</v>
      </c>
      <c r="S7" s="11">
        <v>-8.9</v>
      </c>
    </row>
    <row r="8" spans="1:19" x14ac:dyDescent="0.2">
      <c r="A8" s="5" t="s">
        <v>640</v>
      </c>
      <c r="B8" s="95">
        <v>4</v>
      </c>
      <c r="C8" s="95">
        <v>84.3</v>
      </c>
      <c r="D8" s="95">
        <v>2.9</v>
      </c>
      <c r="E8" s="95">
        <v>0.1</v>
      </c>
      <c r="F8" s="95">
        <v>2.4</v>
      </c>
      <c r="G8" s="95">
        <v>2.1</v>
      </c>
      <c r="H8" s="95">
        <v>-19.5</v>
      </c>
      <c r="J8" s="97" t="s">
        <v>53</v>
      </c>
      <c r="K8" s="91">
        <v>4.3</v>
      </c>
      <c r="L8" s="97" t="s">
        <v>31</v>
      </c>
      <c r="M8" s="91">
        <v>0.6</v>
      </c>
      <c r="N8" s="97" t="s">
        <v>47</v>
      </c>
      <c r="O8" s="91">
        <v>2.5</v>
      </c>
      <c r="P8" s="97" t="s">
        <v>39</v>
      </c>
      <c r="Q8" s="91">
        <v>2.5</v>
      </c>
      <c r="R8" s="1" t="s">
        <v>42</v>
      </c>
      <c r="S8" s="11">
        <v>-9.3000000000000007</v>
      </c>
    </row>
    <row r="9" spans="1:19" x14ac:dyDescent="0.2">
      <c r="A9" s="5" t="s">
        <v>41</v>
      </c>
      <c r="B9" s="95">
        <v>1.1000000000000001</v>
      </c>
      <c r="C9" s="95">
        <v>70.7</v>
      </c>
      <c r="D9" s="95">
        <v>3.9</v>
      </c>
      <c r="E9" s="95">
        <v>0.4</v>
      </c>
      <c r="F9" s="95">
        <v>1.9</v>
      </c>
      <c r="G9" s="95">
        <v>1.4</v>
      </c>
      <c r="H9" s="95">
        <v>-9.6999999999999993</v>
      </c>
      <c r="J9" s="97" t="s">
        <v>69</v>
      </c>
      <c r="K9" s="91">
        <v>4.2</v>
      </c>
      <c r="L9" s="97" t="s">
        <v>636</v>
      </c>
      <c r="M9" s="91">
        <v>0.6</v>
      </c>
      <c r="N9" s="97" t="s">
        <v>30</v>
      </c>
      <c r="O9" s="91">
        <v>2.5</v>
      </c>
      <c r="P9" s="97" t="s">
        <v>47</v>
      </c>
      <c r="Q9" s="91">
        <v>2.4</v>
      </c>
      <c r="R9" s="1" t="s">
        <v>48</v>
      </c>
      <c r="S9" s="11">
        <v>-9.3000000000000007</v>
      </c>
    </row>
    <row r="10" spans="1:19" x14ac:dyDescent="0.2">
      <c r="A10" s="5" t="s">
        <v>42</v>
      </c>
      <c r="B10" s="95">
        <v>4.5</v>
      </c>
      <c r="C10" s="95">
        <v>68</v>
      </c>
      <c r="D10" s="95">
        <v>3.1</v>
      </c>
      <c r="E10" s="95">
        <v>0.1</v>
      </c>
      <c r="F10" s="95">
        <v>1.8</v>
      </c>
      <c r="G10" s="95">
        <v>1.8</v>
      </c>
      <c r="H10" s="95">
        <v>-9.3000000000000007</v>
      </c>
      <c r="J10" s="97" t="s">
        <v>30</v>
      </c>
      <c r="K10" s="91">
        <v>4.0999999999999996</v>
      </c>
      <c r="L10" s="97" t="s">
        <v>47</v>
      </c>
      <c r="M10" s="91">
        <v>0.6</v>
      </c>
      <c r="N10" s="97" t="s">
        <v>640</v>
      </c>
      <c r="O10" s="91">
        <v>2.4</v>
      </c>
      <c r="P10" s="97" t="s">
        <v>30</v>
      </c>
      <c r="Q10" s="91">
        <v>2.2999999999999998</v>
      </c>
      <c r="R10" s="1" t="s">
        <v>53</v>
      </c>
      <c r="S10" s="11">
        <v>-9.3000000000000007</v>
      </c>
    </row>
    <row r="11" spans="1:19" x14ac:dyDescent="0.2">
      <c r="A11" s="5" t="s">
        <v>636</v>
      </c>
      <c r="B11" s="95">
        <v>3</v>
      </c>
      <c r="C11" s="95">
        <v>64.099999999999994</v>
      </c>
      <c r="D11" s="95">
        <v>5.5</v>
      </c>
      <c r="E11" s="95">
        <v>0.6</v>
      </c>
      <c r="F11" s="95">
        <v>1.9</v>
      </c>
      <c r="G11" s="95">
        <v>2</v>
      </c>
      <c r="H11" s="95">
        <v>-8.9</v>
      </c>
      <c r="J11" s="97" t="s">
        <v>41</v>
      </c>
      <c r="K11" s="91">
        <v>3.9</v>
      </c>
      <c r="L11" s="97" t="s">
        <v>52</v>
      </c>
      <c r="M11" s="91">
        <v>0.4</v>
      </c>
      <c r="N11" s="97" t="s">
        <v>51</v>
      </c>
      <c r="O11" s="91">
        <v>2.4</v>
      </c>
      <c r="P11" s="97" t="s">
        <v>640</v>
      </c>
      <c r="Q11" s="91">
        <v>2.1</v>
      </c>
      <c r="R11" s="1" t="s">
        <v>45</v>
      </c>
      <c r="S11" s="11">
        <v>-9.4</v>
      </c>
    </row>
    <row r="12" spans="1:19" x14ac:dyDescent="0.2">
      <c r="A12" s="5" t="s">
        <v>43</v>
      </c>
      <c r="B12" s="95">
        <v>18.899999999999999</v>
      </c>
      <c r="C12" s="95">
        <v>73.7</v>
      </c>
      <c r="D12" s="95">
        <v>4.5999999999999996</v>
      </c>
      <c r="E12" s="95">
        <v>0.3</v>
      </c>
      <c r="F12" s="95">
        <v>2.7</v>
      </c>
      <c r="G12" s="95">
        <v>2.6</v>
      </c>
      <c r="H12" s="95">
        <v>-12.2</v>
      </c>
      <c r="J12" s="97" t="s">
        <v>45</v>
      </c>
      <c r="K12" s="91">
        <v>3.9</v>
      </c>
      <c r="L12" s="97" t="s">
        <v>41</v>
      </c>
      <c r="M12" s="91">
        <v>0.4</v>
      </c>
      <c r="N12" s="97" t="s">
        <v>48</v>
      </c>
      <c r="O12" s="91">
        <v>2.4</v>
      </c>
      <c r="P12" s="97" t="s">
        <v>636</v>
      </c>
      <c r="Q12" s="91">
        <v>2</v>
      </c>
      <c r="R12" s="1" t="s">
        <v>40</v>
      </c>
      <c r="S12" s="11">
        <v>-9.5</v>
      </c>
    </row>
    <row r="13" spans="1:19" x14ac:dyDescent="0.2">
      <c r="A13" s="5" t="s">
        <v>69</v>
      </c>
      <c r="B13" s="95">
        <v>9</v>
      </c>
      <c r="C13" s="95">
        <v>71.400000000000006</v>
      </c>
      <c r="D13" s="95">
        <v>4.2</v>
      </c>
      <c r="E13" s="95">
        <v>-0.4</v>
      </c>
      <c r="F13" s="95">
        <v>2.2999999999999998</v>
      </c>
      <c r="G13" s="95">
        <v>1.8</v>
      </c>
      <c r="H13" s="95">
        <v>-10.6</v>
      </c>
      <c r="J13" s="97" t="s">
        <v>52</v>
      </c>
      <c r="K13" s="91">
        <v>3.8</v>
      </c>
      <c r="L13" s="97" t="s">
        <v>30</v>
      </c>
      <c r="M13" s="91">
        <v>0.4</v>
      </c>
      <c r="N13" s="97" t="s">
        <v>53</v>
      </c>
      <c r="O13" s="91">
        <v>2.4</v>
      </c>
      <c r="P13" s="97" t="s">
        <v>48</v>
      </c>
      <c r="Q13" s="91">
        <v>2</v>
      </c>
      <c r="R13" s="1" t="s">
        <v>52</v>
      </c>
      <c r="S13" s="11">
        <v>-9.6999999999999993</v>
      </c>
    </row>
    <row r="14" spans="1:19" x14ac:dyDescent="0.2">
      <c r="A14" s="5" t="s">
        <v>44</v>
      </c>
      <c r="B14" s="95">
        <v>1.6</v>
      </c>
      <c r="C14" s="95">
        <v>69.599999999999994</v>
      </c>
      <c r="D14" s="95">
        <v>3.7</v>
      </c>
      <c r="E14" s="95">
        <v>0.8</v>
      </c>
      <c r="F14" s="95">
        <v>1.6</v>
      </c>
      <c r="G14" s="95">
        <v>1.3</v>
      </c>
      <c r="H14" s="95">
        <v>-8.8000000000000007</v>
      </c>
      <c r="J14" s="97" t="s">
        <v>39</v>
      </c>
      <c r="K14" s="91">
        <v>3.7</v>
      </c>
      <c r="L14" s="97" t="s">
        <v>40</v>
      </c>
      <c r="M14" s="91">
        <v>0.3</v>
      </c>
      <c r="N14" s="97" t="s">
        <v>69</v>
      </c>
      <c r="O14" s="91">
        <v>2.2999999999999998</v>
      </c>
      <c r="P14" s="97" t="s">
        <v>42</v>
      </c>
      <c r="Q14" s="91">
        <v>1.8</v>
      </c>
      <c r="R14" s="1" t="s">
        <v>41</v>
      </c>
      <c r="S14" s="11">
        <v>-9.6999999999999993</v>
      </c>
    </row>
    <row r="15" spans="1:19" x14ac:dyDescent="0.2">
      <c r="A15" s="5" t="s">
        <v>45</v>
      </c>
      <c r="B15" s="95">
        <v>4.9000000000000004</v>
      </c>
      <c r="C15" s="95">
        <v>69</v>
      </c>
      <c r="D15" s="95">
        <v>3.9</v>
      </c>
      <c r="E15" s="95">
        <v>0.7</v>
      </c>
      <c r="F15" s="95">
        <v>2.5</v>
      </c>
      <c r="G15" s="95">
        <v>1.8</v>
      </c>
      <c r="H15" s="95">
        <v>-9.4</v>
      </c>
      <c r="J15" s="97" t="s">
        <v>44</v>
      </c>
      <c r="K15" s="91">
        <v>3.7</v>
      </c>
      <c r="L15" s="97" t="s">
        <v>43</v>
      </c>
      <c r="M15" s="91">
        <v>0.3</v>
      </c>
      <c r="N15" s="97" t="s">
        <v>39</v>
      </c>
      <c r="O15" s="91">
        <v>2.1</v>
      </c>
      <c r="P15" s="97" t="s">
        <v>69</v>
      </c>
      <c r="Q15" s="91">
        <v>1.8</v>
      </c>
      <c r="R15" s="1" t="s">
        <v>69</v>
      </c>
      <c r="S15" s="11">
        <v>-10.6</v>
      </c>
    </row>
    <row r="16" spans="1:19" x14ac:dyDescent="0.2">
      <c r="A16" s="5" t="s">
        <v>46</v>
      </c>
      <c r="B16" s="95">
        <v>21.9</v>
      </c>
      <c r="C16" s="95">
        <v>84.1</v>
      </c>
      <c r="D16" s="95">
        <v>4.9000000000000004</v>
      </c>
      <c r="E16" s="95">
        <v>0.7</v>
      </c>
      <c r="F16" s="95">
        <v>3</v>
      </c>
      <c r="G16" s="95">
        <v>2.9</v>
      </c>
      <c r="H16" s="95">
        <v>-11.4</v>
      </c>
      <c r="J16" s="97" t="s">
        <v>48</v>
      </c>
      <c r="K16" s="91">
        <v>3.6</v>
      </c>
      <c r="L16" s="97" t="s">
        <v>53</v>
      </c>
      <c r="M16" s="91">
        <v>0.3</v>
      </c>
      <c r="N16" s="97" t="s">
        <v>41</v>
      </c>
      <c r="O16" s="91">
        <v>1.9</v>
      </c>
      <c r="P16" s="97" t="s">
        <v>45</v>
      </c>
      <c r="Q16" s="91">
        <v>1.8</v>
      </c>
      <c r="R16" s="1" t="s">
        <v>39</v>
      </c>
      <c r="S16" s="11">
        <v>-11</v>
      </c>
    </row>
    <row r="17" spans="1:21" x14ac:dyDescent="0.2">
      <c r="A17" s="5" t="s">
        <v>51</v>
      </c>
      <c r="B17" s="95">
        <v>2.5</v>
      </c>
      <c r="C17" s="95">
        <v>69</v>
      </c>
      <c r="D17" s="95">
        <v>4.4000000000000004</v>
      </c>
      <c r="E17" s="95">
        <v>0.2</v>
      </c>
      <c r="F17" s="95">
        <v>2.4</v>
      </c>
      <c r="G17" s="95">
        <v>1.7</v>
      </c>
      <c r="H17" s="95">
        <v>-8.9</v>
      </c>
      <c r="J17" s="97" t="s">
        <v>40</v>
      </c>
      <c r="K17" s="91">
        <v>3.3</v>
      </c>
      <c r="L17" s="97" t="s">
        <v>51</v>
      </c>
      <c r="M17" s="91">
        <v>0.2</v>
      </c>
      <c r="N17" s="97" t="s">
        <v>636</v>
      </c>
      <c r="O17" s="91">
        <v>1.9</v>
      </c>
      <c r="P17" s="97" t="s">
        <v>51</v>
      </c>
      <c r="Q17" s="91">
        <v>1.7</v>
      </c>
      <c r="R17" s="1" t="s">
        <v>46</v>
      </c>
      <c r="S17" s="11">
        <v>-11.4</v>
      </c>
    </row>
    <row r="18" spans="1:21" x14ac:dyDescent="0.2">
      <c r="A18" s="5" t="s">
        <v>47</v>
      </c>
      <c r="B18" s="95">
        <v>1.4</v>
      </c>
      <c r="C18" s="95">
        <v>60.9</v>
      </c>
      <c r="D18" s="95">
        <v>3.2</v>
      </c>
      <c r="E18" s="95">
        <v>0.6</v>
      </c>
      <c r="F18" s="95">
        <v>2.5</v>
      </c>
      <c r="G18" s="95">
        <v>2.4</v>
      </c>
      <c r="H18" s="95">
        <v>-7.4</v>
      </c>
      <c r="J18" s="97" t="s">
        <v>47</v>
      </c>
      <c r="K18" s="91">
        <v>3.2</v>
      </c>
      <c r="L18" s="97" t="s">
        <v>39</v>
      </c>
      <c r="M18" s="91">
        <v>0.1</v>
      </c>
      <c r="N18" s="97" t="s">
        <v>42</v>
      </c>
      <c r="O18" s="91">
        <v>1.8</v>
      </c>
      <c r="P18" s="97" t="s">
        <v>41</v>
      </c>
      <c r="Q18" s="91">
        <v>1.4</v>
      </c>
      <c r="R18" s="1" t="s">
        <v>30</v>
      </c>
      <c r="S18" s="11">
        <v>-11.5</v>
      </c>
    </row>
    <row r="19" spans="1:21" x14ac:dyDescent="0.2">
      <c r="A19" s="5" t="s">
        <v>48</v>
      </c>
      <c r="B19" s="95">
        <v>5.5</v>
      </c>
      <c r="C19" s="95">
        <v>69.2</v>
      </c>
      <c r="D19" s="95">
        <v>3.6</v>
      </c>
      <c r="E19" s="95">
        <v>0.7</v>
      </c>
      <c r="F19" s="95">
        <v>2.4</v>
      </c>
      <c r="G19" s="95">
        <v>2</v>
      </c>
      <c r="H19" s="95">
        <v>-9.3000000000000007</v>
      </c>
      <c r="J19" s="97" t="s">
        <v>42</v>
      </c>
      <c r="K19" s="91">
        <v>3.1</v>
      </c>
      <c r="L19" s="97" t="s">
        <v>640</v>
      </c>
      <c r="M19" s="91">
        <v>0.1</v>
      </c>
      <c r="N19" s="97" t="s">
        <v>40</v>
      </c>
      <c r="O19" s="91">
        <v>1.7</v>
      </c>
      <c r="P19" s="97" t="s">
        <v>44</v>
      </c>
      <c r="Q19" s="91">
        <v>1.3</v>
      </c>
      <c r="R19" s="1" t="s">
        <v>43</v>
      </c>
      <c r="S19" s="11">
        <v>-12.2</v>
      </c>
    </row>
    <row r="20" spans="1:21" x14ac:dyDescent="0.2">
      <c r="A20" s="5" t="s">
        <v>53</v>
      </c>
      <c r="B20" s="95">
        <v>0.6</v>
      </c>
      <c r="C20" s="95">
        <v>61.8</v>
      </c>
      <c r="D20" s="95">
        <v>4.3</v>
      </c>
      <c r="E20" s="95">
        <v>0.3</v>
      </c>
      <c r="F20" s="95">
        <v>2.4</v>
      </c>
      <c r="G20" s="95">
        <v>2.8</v>
      </c>
      <c r="H20" s="95">
        <v>-9.3000000000000007</v>
      </c>
      <c r="J20" s="97" t="s">
        <v>640</v>
      </c>
      <c r="K20" s="91">
        <v>2.9</v>
      </c>
      <c r="L20" s="97" t="s">
        <v>42</v>
      </c>
      <c r="M20" s="91">
        <v>0.1</v>
      </c>
      <c r="N20" s="97" t="s">
        <v>44</v>
      </c>
      <c r="O20" s="91">
        <v>1.6</v>
      </c>
      <c r="P20" s="97" t="s">
        <v>52</v>
      </c>
      <c r="Q20" s="91">
        <v>0.8</v>
      </c>
      <c r="R20" s="1" t="s">
        <v>640</v>
      </c>
      <c r="S20" s="11">
        <v>-19.5</v>
      </c>
    </row>
    <row r="21" spans="1:21" x14ac:dyDescent="0.2">
      <c r="A21" s="12" t="s">
        <v>30</v>
      </c>
      <c r="B21" s="96">
        <v>100</v>
      </c>
      <c r="C21" s="96">
        <v>74.2</v>
      </c>
      <c r="D21" s="96">
        <v>4.0999999999999996</v>
      </c>
      <c r="E21" s="96">
        <v>0.4</v>
      </c>
      <c r="F21" s="96">
        <v>2.5</v>
      </c>
      <c r="G21" s="96">
        <v>2.2999999999999998</v>
      </c>
      <c r="H21" s="96">
        <v>-11.5</v>
      </c>
      <c r="J21" s="97" t="s">
        <v>31</v>
      </c>
      <c r="K21" s="91">
        <v>2.4</v>
      </c>
      <c r="L21" s="97" t="s">
        <v>69</v>
      </c>
      <c r="M21" s="91">
        <v>-0.4</v>
      </c>
      <c r="N21" s="97" t="s">
        <v>52</v>
      </c>
      <c r="O21" s="91">
        <v>1.3</v>
      </c>
      <c r="P21" s="97" t="s">
        <v>40</v>
      </c>
      <c r="Q21" s="91">
        <v>0.6</v>
      </c>
      <c r="R21" s="1" t="s">
        <v>31</v>
      </c>
      <c r="S21" s="11">
        <v>-23.3</v>
      </c>
    </row>
    <row r="22" spans="1:21" ht="6" customHeight="1" x14ac:dyDescent="0.2">
      <c r="A22" s="183" t="s">
        <v>647</v>
      </c>
      <c r="B22" s="183"/>
      <c r="C22" s="183"/>
      <c r="D22" s="183"/>
      <c r="E22" s="183"/>
      <c r="F22" s="183"/>
      <c r="G22" s="183"/>
      <c r="H22" s="183"/>
      <c r="J22" s="25"/>
    </row>
    <row r="23" spans="1:21" x14ac:dyDescent="0.2">
      <c r="A23" s="176"/>
      <c r="B23" s="176"/>
      <c r="C23" s="176"/>
      <c r="D23" s="176"/>
      <c r="E23" s="176"/>
      <c r="F23" s="176"/>
      <c r="G23" s="176"/>
      <c r="H23" s="176"/>
    </row>
    <row r="24" spans="1:21" x14ac:dyDescent="0.2">
      <c r="A24" s="176"/>
      <c r="B24" s="176"/>
      <c r="C24" s="176"/>
      <c r="D24" s="176"/>
      <c r="E24" s="176"/>
      <c r="F24" s="176"/>
      <c r="G24" s="176"/>
      <c r="H24" s="176"/>
    </row>
    <row r="26" spans="1:21" x14ac:dyDescent="0.2">
      <c r="M26" s="11"/>
      <c r="O26" s="11"/>
      <c r="Q26" s="11"/>
      <c r="S26" s="11"/>
      <c r="U26" s="11"/>
    </row>
    <row r="27" spans="1:21" ht="12.75" x14ac:dyDescent="0.2">
      <c r="L27" s="121"/>
      <c r="M27" s="11"/>
      <c r="N27" s="121"/>
      <c r="O27" s="11"/>
      <c r="P27" s="121"/>
      <c r="Q27" s="11"/>
      <c r="R27" s="121"/>
      <c r="S27" s="11"/>
      <c r="T27" s="121"/>
      <c r="U27" s="11"/>
    </row>
    <row r="28" spans="1:21" ht="12.75" x14ac:dyDescent="0.2">
      <c r="L28" s="121"/>
      <c r="M28" s="11"/>
      <c r="N28" s="121"/>
      <c r="O28" s="11"/>
      <c r="P28" s="121"/>
      <c r="Q28" s="11"/>
      <c r="R28" s="121"/>
      <c r="S28" s="11"/>
      <c r="T28" s="121"/>
      <c r="U28" s="11"/>
    </row>
    <row r="29" spans="1:21" ht="12.75" x14ac:dyDescent="0.2">
      <c r="L29" s="121"/>
      <c r="M29" s="11"/>
      <c r="N29" s="121"/>
      <c r="O29" s="11"/>
      <c r="P29" s="121"/>
      <c r="Q29" s="11"/>
      <c r="R29" s="121"/>
      <c r="S29" s="11"/>
      <c r="T29" s="121"/>
      <c r="U29" s="11"/>
    </row>
    <row r="30" spans="1:21" ht="12.75" x14ac:dyDescent="0.2">
      <c r="L30" s="121"/>
      <c r="M30" s="11"/>
      <c r="N30" s="121"/>
      <c r="O30" s="11"/>
      <c r="P30" s="121"/>
      <c r="Q30" s="11"/>
      <c r="R30" s="121"/>
      <c r="S30" s="11"/>
      <c r="T30" s="121"/>
      <c r="U30" s="11"/>
    </row>
    <row r="31" spans="1:21" ht="12.75" x14ac:dyDescent="0.2">
      <c r="L31" s="121"/>
      <c r="M31" s="11"/>
      <c r="N31" s="121"/>
      <c r="O31" s="11"/>
      <c r="P31" s="121"/>
      <c r="Q31" s="11"/>
      <c r="R31" s="121"/>
      <c r="S31" s="11"/>
      <c r="T31" s="121"/>
      <c r="U31" s="11"/>
    </row>
    <row r="32" spans="1:21" ht="12.75" x14ac:dyDescent="0.2">
      <c r="L32" s="121"/>
      <c r="M32" s="11"/>
      <c r="N32" s="121"/>
      <c r="O32" s="11"/>
      <c r="P32" s="121"/>
      <c r="Q32" s="11"/>
      <c r="R32" s="121"/>
      <c r="S32" s="11"/>
      <c r="T32" s="121"/>
      <c r="U32" s="11"/>
    </row>
    <row r="33" spans="12:21" ht="12.75" x14ac:dyDescent="0.2">
      <c r="L33" s="121"/>
      <c r="M33" s="11"/>
      <c r="N33" s="121"/>
      <c r="O33" s="11"/>
      <c r="P33" s="121"/>
      <c r="Q33" s="11"/>
      <c r="R33" s="121"/>
      <c r="S33" s="11"/>
      <c r="T33" s="121"/>
      <c r="U33" s="11"/>
    </row>
    <row r="34" spans="12:21" ht="12.75" x14ac:dyDescent="0.2">
      <c r="L34" s="121"/>
      <c r="M34" s="11"/>
      <c r="N34" s="121"/>
      <c r="O34" s="11"/>
      <c r="P34" s="121"/>
      <c r="Q34" s="11"/>
      <c r="R34" s="121"/>
      <c r="S34" s="11"/>
      <c r="T34" s="121"/>
      <c r="U34" s="11"/>
    </row>
    <row r="35" spans="12:21" ht="12.75" x14ac:dyDescent="0.2">
      <c r="L35" s="121"/>
      <c r="M35" s="11"/>
      <c r="N35" s="121"/>
      <c r="O35" s="11"/>
      <c r="P35" s="121"/>
      <c r="Q35" s="11"/>
      <c r="R35" s="121"/>
      <c r="S35" s="11"/>
      <c r="T35" s="121"/>
      <c r="U35" s="11"/>
    </row>
    <row r="36" spans="12:21" ht="12.75" x14ac:dyDescent="0.2">
      <c r="L36" s="121"/>
      <c r="M36" s="11"/>
      <c r="N36" s="121"/>
      <c r="O36" s="11"/>
      <c r="P36" s="121"/>
      <c r="Q36" s="11"/>
      <c r="R36" s="121"/>
      <c r="S36" s="11"/>
      <c r="T36" s="121"/>
      <c r="U36" s="11"/>
    </row>
    <row r="37" spans="12:21" ht="12.75" x14ac:dyDescent="0.2">
      <c r="L37" s="121"/>
      <c r="M37" s="11"/>
      <c r="N37" s="121"/>
      <c r="O37" s="11"/>
      <c r="P37" s="121"/>
      <c r="Q37" s="11"/>
      <c r="R37" s="121"/>
      <c r="S37" s="11"/>
      <c r="T37" s="121"/>
      <c r="U37" s="11"/>
    </row>
    <row r="38" spans="12:21" ht="12.75" x14ac:dyDescent="0.2">
      <c r="L38" s="121"/>
      <c r="M38" s="11"/>
      <c r="N38" s="121"/>
      <c r="O38" s="11"/>
      <c r="P38" s="121"/>
      <c r="Q38" s="11"/>
      <c r="R38" s="121"/>
      <c r="S38" s="11"/>
      <c r="T38" s="121"/>
      <c r="U38" s="11"/>
    </row>
    <row r="39" spans="12:21" ht="12.75" x14ac:dyDescent="0.2">
      <c r="L39" s="121"/>
      <c r="M39" s="11"/>
      <c r="N39" s="121"/>
      <c r="O39" s="11"/>
      <c r="P39" s="121"/>
      <c r="Q39" s="11"/>
      <c r="R39" s="121"/>
      <c r="S39" s="11"/>
      <c r="T39" s="121"/>
      <c r="U39" s="11"/>
    </row>
    <row r="40" spans="12:21" ht="12.75" x14ac:dyDescent="0.2">
      <c r="L40" s="121"/>
      <c r="M40" s="11"/>
      <c r="N40" s="121"/>
      <c r="O40" s="11"/>
      <c r="P40" s="121"/>
      <c r="Q40" s="11"/>
      <c r="R40" s="121"/>
      <c r="S40" s="11"/>
      <c r="T40" s="121"/>
      <c r="U40" s="11"/>
    </row>
    <row r="41" spans="12:21" ht="12.75" x14ac:dyDescent="0.2">
      <c r="L41" s="121"/>
      <c r="M41" s="11"/>
      <c r="N41" s="121"/>
      <c r="O41" s="11"/>
      <c r="P41" s="121"/>
      <c r="Q41" s="11"/>
      <c r="R41" s="121"/>
      <c r="S41" s="11"/>
      <c r="T41" s="121"/>
      <c r="U41" s="11"/>
    </row>
    <row r="42" spans="12:21" ht="12.75" x14ac:dyDescent="0.2">
      <c r="L42" s="121"/>
      <c r="M42" s="11"/>
      <c r="N42" s="121"/>
      <c r="O42" s="11"/>
      <c r="P42" s="121"/>
      <c r="Q42" s="11"/>
      <c r="R42" s="121"/>
      <c r="S42" s="11"/>
      <c r="T42" s="121"/>
      <c r="U42" s="11"/>
    </row>
    <row r="43" spans="12:21" ht="12.75" x14ac:dyDescent="0.2">
      <c r="L43" s="121"/>
      <c r="M43" s="11"/>
      <c r="N43" s="121"/>
      <c r="O43" s="11"/>
      <c r="P43" s="121"/>
      <c r="Q43" s="11"/>
      <c r="R43" s="121"/>
      <c r="S43" s="11"/>
      <c r="T43" s="121"/>
      <c r="U43" s="11"/>
    </row>
    <row r="88" spans="1:15" ht="11.25" customHeight="1" x14ac:dyDescent="0.2">
      <c r="A88" s="176" t="s">
        <v>643</v>
      </c>
      <c r="B88" s="176"/>
      <c r="C88" s="176"/>
      <c r="D88" s="176"/>
      <c r="E88" s="176"/>
      <c r="F88" s="176"/>
      <c r="G88" s="176"/>
      <c r="H88" s="176"/>
      <c r="I88" s="176"/>
      <c r="J88" s="176"/>
      <c r="K88" s="176"/>
      <c r="L88" s="176"/>
      <c r="M88" s="176"/>
      <c r="N88" s="176"/>
      <c r="O88" s="176"/>
    </row>
    <row r="89" spans="1:15" x14ac:dyDescent="0.2">
      <c r="A89" s="176"/>
      <c r="B89" s="176"/>
      <c r="C89" s="176"/>
      <c r="D89" s="176"/>
      <c r="E89" s="176"/>
      <c r="F89" s="176"/>
      <c r="G89" s="176"/>
      <c r="H89" s="176"/>
      <c r="I89" s="176"/>
      <c r="J89" s="176"/>
      <c r="K89" s="176"/>
      <c r="L89" s="176"/>
      <c r="M89" s="176"/>
      <c r="N89" s="176"/>
      <c r="O89" s="176"/>
    </row>
    <row r="90" spans="1:15" x14ac:dyDescent="0.2">
      <c r="A90" s="176"/>
      <c r="B90" s="176"/>
      <c r="C90" s="176"/>
      <c r="D90" s="176"/>
      <c r="E90" s="176"/>
      <c r="F90" s="176"/>
      <c r="G90" s="176"/>
      <c r="H90" s="176"/>
      <c r="I90" s="176"/>
      <c r="J90" s="176"/>
      <c r="K90" s="176"/>
      <c r="L90" s="176"/>
      <c r="M90" s="176"/>
      <c r="N90" s="176"/>
      <c r="O90" s="176"/>
    </row>
  </sheetData>
  <sortState xmlns:xlrd2="http://schemas.microsoft.com/office/spreadsheetml/2017/richdata2" ref="R4:S21">
    <sortCondition descending="1" ref="S4:S21"/>
  </sortState>
  <mergeCells count="9">
    <mergeCell ref="A88:O90"/>
    <mergeCell ref="H2:H3"/>
    <mergeCell ref="A1:H1"/>
    <mergeCell ref="A2:A3"/>
    <mergeCell ref="C2:C3"/>
    <mergeCell ref="D2:F2"/>
    <mergeCell ref="G2:G3"/>
    <mergeCell ref="B2:B3"/>
    <mergeCell ref="A22:H24"/>
  </mergeCells>
  <phoneticPr fontId="4" type="noConversion"/>
  <pageMargins left="0.75" right="0.75" top="1" bottom="1" header="0" footer="0"/>
  <headerFooter alignWithMargins="0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92D050"/>
  </sheetPr>
  <dimension ref="A1:U88"/>
  <sheetViews>
    <sheetView topLeftCell="A16" workbookViewId="0">
      <selection activeCell="B2" sqref="B2:H3"/>
    </sheetView>
  </sheetViews>
  <sheetFormatPr baseColWidth="10" defaultColWidth="11.42578125" defaultRowHeight="11.25" x14ac:dyDescent="0.2"/>
  <cols>
    <col min="1" max="1" width="14" style="1" customWidth="1"/>
    <col min="2" max="2" width="15.140625" style="1" customWidth="1"/>
    <col min="3" max="10" width="9" style="1" customWidth="1"/>
    <col min="11" max="11" width="7.85546875" style="1" customWidth="1"/>
    <col min="12" max="19" width="8" style="1" customWidth="1"/>
    <col min="20" max="16384" width="11.42578125" style="1"/>
  </cols>
  <sheetData>
    <row r="1" spans="1:19" ht="23.25" customHeight="1" x14ac:dyDescent="0.2">
      <c r="A1" s="195" t="s">
        <v>667</v>
      </c>
      <c r="B1" s="195"/>
      <c r="C1" s="195"/>
      <c r="D1" s="195"/>
      <c r="E1" s="195"/>
      <c r="F1" s="195"/>
      <c r="G1" s="195"/>
      <c r="H1" s="195"/>
    </row>
    <row r="2" spans="1:19" ht="11.25" customHeight="1" x14ac:dyDescent="0.2">
      <c r="A2" s="175"/>
      <c r="B2" s="201" t="s">
        <v>648</v>
      </c>
      <c r="C2" s="198" t="s">
        <v>638</v>
      </c>
      <c r="D2" s="192" t="s">
        <v>103</v>
      </c>
      <c r="E2" s="192"/>
      <c r="F2" s="192"/>
      <c r="G2" s="191">
        <v>2019</v>
      </c>
      <c r="H2" s="191">
        <v>2020</v>
      </c>
      <c r="J2" s="23"/>
    </row>
    <row r="3" spans="1:19" ht="42" customHeight="1" x14ac:dyDescent="0.2">
      <c r="A3" s="175"/>
      <c r="B3" s="201"/>
      <c r="C3" s="199"/>
      <c r="D3" s="146" t="s">
        <v>105</v>
      </c>
      <c r="E3" s="146" t="s">
        <v>106</v>
      </c>
      <c r="F3" s="146" t="s">
        <v>344</v>
      </c>
      <c r="G3" s="191"/>
      <c r="H3" s="191"/>
      <c r="K3" s="70" t="s">
        <v>105</v>
      </c>
      <c r="L3" s="70"/>
      <c r="M3" s="70" t="s">
        <v>106</v>
      </c>
      <c r="N3" s="70"/>
      <c r="O3" s="70" t="s">
        <v>344</v>
      </c>
      <c r="P3" s="70"/>
      <c r="Q3" s="70">
        <v>2019</v>
      </c>
      <c r="S3" s="1">
        <v>2020</v>
      </c>
    </row>
    <row r="4" spans="1:19" x14ac:dyDescent="0.2">
      <c r="A4" s="5" t="s">
        <v>39</v>
      </c>
      <c r="B4" s="95">
        <v>12.5</v>
      </c>
      <c r="C4" s="95">
        <v>49.9</v>
      </c>
      <c r="D4" s="95">
        <v>4.2</v>
      </c>
      <c r="E4" s="95">
        <v>-0.3</v>
      </c>
      <c r="F4" s="95">
        <v>2.6</v>
      </c>
      <c r="G4" s="95">
        <v>3.2</v>
      </c>
      <c r="H4" s="95">
        <v>-14.8</v>
      </c>
      <c r="J4" s="11" t="s">
        <v>636</v>
      </c>
      <c r="K4" s="11">
        <v>5.8</v>
      </c>
      <c r="L4" s="11" t="s">
        <v>44</v>
      </c>
      <c r="M4" s="11">
        <v>0.8</v>
      </c>
      <c r="N4" s="11" t="s">
        <v>31</v>
      </c>
      <c r="O4" s="11">
        <v>3.7</v>
      </c>
      <c r="P4" s="11" t="s">
        <v>39</v>
      </c>
      <c r="Q4" s="11">
        <v>3.2</v>
      </c>
      <c r="R4" s="1" t="s">
        <v>44</v>
      </c>
      <c r="S4" s="11">
        <v>-11.8</v>
      </c>
    </row>
    <row r="5" spans="1:19" x14ac:dyDescent="0.2">
      <c r="A5" s="5" t="s">
        <v>40</v>
      </c>
      <c r="B5" s="95">
        <v>2.6</v>
      </c>
      <c r="C5" s="95">
        <v>44</v>
      </c>
      <c r="D5" s="95">
        <v>4.2</v>
      </c>
      <c r="E5" s="95">
        <v>0.2</v>
      </c>
      <c r="F5" s="95">
        <v>2.1</v>
      </c>
      <c r="G5" s="95">
        <v>1.2</v>
      </c>
      <c r="H5" s="95">
        <v>-13.3</v>
      </c>
      <c r="J5" s="11" t="s">
        <v>46</v>
      </c>
      <c r="K5" s="11">
        <v>5.4</v>
      </c>
      <c r="L5" s="11" t="s">
        <v>45</v>
      </c>
      <c r="M5" s="11">
        <v>0.7</v>
      </c>
      <c r="N5" s="11" t="s">
        <v>46</v>
      </c>
      <c r="O5" s="11">
        <v>3.5</v>
      </c>
      <c r="P5" s="11" t="s">
        <v>31</v>
      </c>
      <c r="Q5" s="11">
        <v>3</v>
      </c>
      <c r="R5" s="1" t="s">
        <v>51</v>
      </c>
      <c r="S5" s="11">
        <v>-12</v>
      </c>
    </row>
    <row r="6" spans="1:19" x14ac:dyDescent="0.2">
      <c r="A6" s="5" t="s">
        <v>52</v>
      </c>
      <c r="B6" s="95">
        <v>1.8</v>
      </c>
      <c r="C6" s="95">
        <v>50.1</v>
      </c>
      <c r="D6" s="95">
        <v>3.7</v>
      </c>
      <c r="E6" s="95">
        <v>0</v>
      </c>
      <c r="F6" s="95">
        <v>1.8</v>
      </c>
      <c r="G6" s="95">
        <v>1.5</v>
      </c>
      <c r="H6" s="95">
        <v>-13.1</v>
      </c>
      <c r="J6" s="11" t="s">
        <v>51</v>
      </c>
      <c r="K6" s="11">
        <v>5.0999999999999996</v>
      </c>
      <c r="L6" s="11" t="s">
        <v>46</v>
      </c>
      <c r="M6" s="11">
        <v>0.7</v>
      </c>
      <c r="N6" s="11" t="s">
        <v>45</v>
      </c>
      <c r="O6" s="11">
        <v>3.1</v>
      </c>
      <c r="P6" s="11" t="s">
        <v>43</v>
      </c>
      <c r="Q6" s="11">
        <v>3</v>
      </c>
      <c r="R6" s="1" t="s">
        <v>636</v>
      </c>
      <c r="S6" s="11">
        <v>-12.9</v>
      </c>
    </row>
    <row r="7" spans="1:19" x14ac:dyDescent="0.2">
      <c r="A7" s="12" t="s">
        <v>31</v>
      </c>
      <c r="B7" s="96">
        <v>2.9</v>
      </c>
      <c r="C7" s="96">
        <v>64.599999999999994</v>
      </c>
      <c r="D7" s="96">
        <v>2.1</v>
      </c>
      <c r="E7" s="96">
        <v>0.4</v>
      </c>
      <c r="F7" s="96">
        <v>3.7</v>
      </c>
      <c r="G7" s="96">
        <v>3</v>
      </c>
      <c r="H7" s="96">
        <v>-28.3</v>
      </c>
      <c r="J7" s="11" t="s">
        <v>44</v>
      </c>
      <c r="K7" s="11">
        <v>4.7</v>
      </c>
      <c r="L7" s="11" t="s">
        <v>636</v>
      </c>
      <c r="M7" s="11">
        <v>0.5</v>
      </c>
      <c r="N7" s="11" t="s">
        <v>51</v>
      </c>
      <c r="O7" s="11">
        <v>3</v>
      </c>
      <c r="P7" s="11" t="s">
        <v>46</v>
      </c>
      <c r="Q7" s="11">
        <v>3</v>
      </c>
      <c r="R7" s="1" t="s">
        <v>52</v>
      </c>
      <c r="S7" s="11">
        <v>-13.1</v>
      </c>
    </row>
    <row r="8" spans="1:19" x14ac:dyDescent="0.2">
      <c r="A8" s="5" t="s">
        <v>640</v>
      </c>
      <c r="B8" s="95">
        <v>3.9</v>
      </c>
      <c r="C8" s="95">
        <v>59.8</v>
      </c>
      <c r="D8" s="95">
        <v>3.2</v>
      </c>
      <c r="E8" s="95">
        <v>-0.1</v>
      </c>
      <c r="F8" s="95">
        <v>2.8</v>
      </c>
      <c r="G8" s="95">
        <v>2.2999999999999998</v>
      </c>
      <c r="H8" s="95">
        <v>-25</v>
      </c>
      <c r="J8" s="11" t="s">
        <v>43</v>
      </c>
      <c r="K8" s="11">
        <v>4.5999999999999996</v>
      </c>
      <c r="L8" s="11" t="s">
        <v>47</v>
      </c>
      <c r="M8" s="11">
        <v>0.5</v>
      </c>
      <c r="N8" s="11" t="s">
        <v>47</v>
      </c>
      <c r="O8" s="11">
        <v>3</v>
      </c>
      <c r="P8" s="11" t="s">
        <v>51</v>
      </c>
      <c r="Q8" s="11">
        <v>3</v>
      </c>
      <c r="R8" s="1" t="s">
        <v>40</v>
      </c>
      <c r="S8" s="11">
        <v>-13.3</v>
      </c>
    </row>
    <row r="9" spans="1:19" x14ac:dyDescent="0.2">
      <c r="A9" s="5" t="s">
        <v>41</v>
      </c>
      <c r="B9" s="95">
        <v>1</v>
      </c>
      <c r="C9" s="95">
        <v>48.7</v>
      </c>
      <c r="D9" s="95">
        <v>3.8</v>
      </c>
      <c r="E9" s="95">
        <v>-0.1</v>
      </c>
      <c r="F9" s="95">
        <v>2.1</v>
      </c>
      <c r="G9" s="95">
        <v>1.7</v>
      </c>
      <c r="H9" s="95">
        <v>-13.6</v>
      </c>
      <c r="J9" s="11" t="s">
        <v>45</v>
      </c>
      <c r="K9" s="11">
        <v>4.5</v>
      </c>
      <c r="L9" s="11" t="s">
        <v>31</v>
      </c>
      <c r="M9" s="11">
        <v>0.4</v>
      </c>
      <c r="N9" s="11" t="s">
        <v>30</v>
      </c>
      <c r="O9" s="11">
        <v>2.9</v>
      </c>
      <c r="P9" s="11" t="s">
        <v>69</v>
      </c>
      <c r="Q9" s="11">
        <v>2.7</v>
      </c>
      <c r="R9" s="1" t="s">
        <v>53</v>
      </c>
      <c r="S9" s="11">
        <v>-13.4</v>
      </c>
    </row>
    <row r="10" spans="1:19" x14ac:dyDescent="0.2">
      <c r="A10" s="5" t="s">
        <v>42</v>
      </c>
      <c r="B10" s="95">
        <v>4</v>
      </c>
      <c r="C10" s="95">
        <v>43.7</v>
      </c>
      <c r="D10" s="95">
        <v>3.7</v>
      </c>
      <c r="E10" s="95">
        <v>-0.1</v>
      </c>
      <c r="F10" s="95">
        <v>2.1</v>
      </c>
      <c r="G10" s="95">
        <v>1.1000000000000001</v>
      </c>
      <c r="H10" s="95">
        <v>-13.6</v>
      </c>
      <c r="J10" s="11" t="s">
        <v>53</v>
      </c>
      <c r="K10" s="11">
        <v>4.5</v>
      </c>
      <c r="L10" s="11" t="s">
        <v>48</v>
      </c>
      <c r="M10" s="11">
        <v>0.4</v>
      </c>
      <c r="N10" s="11" t="s">
        <v>640</v>
      </c>
      <c r="O10" s="11">
        <v>2.8</v>
      </c>
      <c r="P10" s="11" t="s">
        <v>30</v>
      </c>
      <c r="Q10" s="11">
        <v>2.6</v>
      </c>
      <c r="R10" s="1" t="s">
        <v>69</v>
      </c>
      <c r="S10" s="11">
        <v>-13.5</v>
      </c>
    </row>
    <row r="11" spans="1:19" x14ac:dyDescent="0.2">
      <c r="A11" s="5" t="s">
        <v>636</v>
      </c>
      <c r="B11" s="95">
        <v>2.7</v>
      </c>
      <c r="C11" s="95">
        <v>41</v>
      </c>
      <c r="D11" s="95">
        <v>5.8</v>
      </c>
      <c r="E11" s="95">
        <v>0.5</v>
      </c>
      <c r="F11" s="95">
        <v>2.4</v>
      </c>
      <c r="G11" s="95">
        <v>2.4</v>
      </c>
      <c r="H11" s="95">
        <v>-12.9</v>
      </c>
      <c r="J11" s="11" t="s">
        <v>30</v>
      </c>
      <c r="K11" s="11">
        <v>4.5</v>
      </c>
      <c r="L11" s="11" t="s">
        <v>40</v>
      </c>
      <c r="M11" s="11">
        <v>0.2</v>
      </c>
      <c r="N11" s="11" t="s">
        <v>43</v>
      </c>
      <c r="O11" s="11">
        <v>2.8</v>
      </c>
      <c r="P11" s="11" t="s">
        <v>636</v>
      </c>
      <c r="Q11" s="11">
        <v>2.4</v>
      </c>
      <c r="R11" s="1" t="s">
        <v>45</v>
      </c>
      <c r="S11" s="11">
        <v>-13.5</v>
      </c>
    </row>
    <row r="12" spans="1:19" x14ac:dyDescent="0.2">
      <c r="A12" s="5" t="s">
        <v>43</v>
      </c>
      <c r="B12" s="95">
        <v>19.8</v>
      </c>
      <c r="C12" s="95">
        <v>55.9</v>
      </c>
      <c r="D12" s="95">
        <v>4.5999999999999996</v>
      </c>
      <c r="E12" s="95">
        <v>-0.1</v>
      </c>
      <c r="F12" s="95">
        <v>2.8</v>
      </c>
      <c r="G12" s="95">
        <v>3</v>
      </c>
      <c r="H12" s="95">
        <v>-15.3</v>
      </c>
      <c r="J12" s="11" t="s">
        <v>69</v>
      </c>
      <c r="K12" s="11">
        <v>4.3</v>
      </c>
      <c r="L12" s="11" t="s">
        <v>30</v>
      </c>
      <c r="M12" s="11">
        <v>0.1</v>
      </c>
      <c r="N12" s="11" t="s">
        <v>69</v>
      </c>
      <c r="O12" s="11">
        <v>2.7</v>
      </c>
      <c r="P12" s="11" t="s">
        <v>640</v>
      </c>
      <c r="Q12" s="11">
        <v>2.2999999999999998</v>
      </c>
      <c r="R12" s="1" t="s">
        <v>41</v>
      </c>
      <c r="S12" s="11">
        <v>-13.6</v>
      </c>
    </row>
    <row r="13" spans="1:19" x14ac:dyDescent="0.2">
      <c r="A13" s="5" t="s">
        <v>69</v>
      </c>
      <c r="B13" s="95">
        <v>9.1</v>
      </c>
      <c r="C13" s="95">
        <v>52.6</v>
      </c>
      <c r="D13" s="95">
        <v>4.3</v>
      </c>
      <c r="E13" s="95">
        <v>-1</v>
      </c>
      <c r="F13" s="95">
        <v>2.7</v>
      </c>
      <c r="G13" s="95">
        <v>2.7</v>
      </c>
      <c r="H13" s="95">
        <v>-13.5</v>
      </c>
      <c r="J13" s="11" t="s">
        <v>39</v>
      </c>
      <c r="K13" s="11">
        <v>4.2</v>
      </c>
      <c r="L13" s="11" t="s">
        <v>52</v>
      </c>
      <c r="M13" s="11">
        <v>0</v>
      </c>
      <c r="N13" s="11" t="s">
        <v>39</v>
      </c>
      <c r="O13" s="11">
        <v>2.6</v>
      </c>
      <c r="P13" s="11" t="s">
        <v>47</v>
      </c>
      <c r="Q13" s="11">
        <v>2.2000000000000002</v>
      </c>
      <c r="R13" s="1" t="s">
        <v>42</v>
      </c>
      <c r="S13" s="11">
        <v>-13.6</v>
      </c>
    </row>
    <row r="14" spans="1:19" x14ac:dyDescent="0.2">
      <c r="A14" s="5" t="s">
        <v>44</v>
      </c>
      <c r="B14" s="95">
        <v>1.3</v>
      </c>
      <c r="C14" s="95">
        <v>40.799999999999997</v>
      </c>
      <c r="D14" s="95">
        <v>4.7</v>
      </c>
      <c r="E14" s="95">
        <v>0.8</v>
      </c>
      <c r="F14" s="95">
        <v>2.2999999999999998</v>
      </c>
      <c r="G14" s="95">
        <v>2</v>
      </c>
      <c r="H14" s="95">
        <v>-11.8</v>
      </c>
      <c r="J14" s="11" t="s">
        <v>40</v>
      </c>
      <c r="K14" s="11">
        <v>4.2</v>
      </c>
      <c r="L14" s="11" t="s">
        <v>640</v>
      </c>
      <c r="M14" s="11">
        <v>-0.1</v>
      </c>
      <c r="N14" s="11" t="s">
        <v>48</v>
      </c>
      <c r="O14" s="11">
        <v>2.6</v>
      </c>
      <c r="P14" s="11" t="s">
        <v>44</v>
      </c>
      <c r="Q14" s="11">
        <v>2</v>
      </c>
      <c r="R14" s="1" t="s">
        <v>48</v>
      </c>
      <c r="S14" s="11">
        <v>-13.6</v>
      </c>
    </row>
    <row r="15" spans="1:19" x14ac:dyDescent="0.2">
      <c r="A15" s="5" t="s">
        <v>45</v>
      </c>
      <c r="B15" s="95">
        <v>4.7</v>
      </c>
      <c r="C15" s="95">
        <v>47.9</v>
      </c>
      <c r="D15" s="95">
        <v>4.5</v>
      </c>
      <c r="E15" s="95">
        <v>0.7</v>
      </c>
      <c r="F15" s="95">
        <v>3.1</v>
      </c>
      <c r="G15" s="95">
        <v>1.9</v>
      </c>
      <c r="H15" s="95">
        <v>-13.5</v>
      </c>
      <c r="J15" s="11" t="s">
        <v>48</v>
      </c>
      <c r="K15" s="11">
        <v>4.0999999999999996</v>
      </c>
      <c r="L15" s="11" t="s">
        <v>41</v>
      </c>
      <c r="M15" s="11">
        <v>-0.1</v>
      </c>
      <c r="N15" s="11" t="s">
        <v>636</v>
      </c>
      <c r="O15" s="11">
        <v>2.4</v>
      </c>
      <c r="P15" s="11" t="s">
        <v>45</v>
      </c>
      <c r="Q15" s="11">
        <v>1.9</v>
      </c>
      <c r="R15" s="1" t="s">
        <v>47</v>
      </c>
      <c r="S15" s="11">
        <v>-14.1</v>
      </c>
    </row>
    <row r="16" spans="1:19" x14ac:dyDescent="0.2">
      <c r="A16" s="5" t="s">
        <v>46</v>
      </c>
      <c r="B16" s="95">
        <v>23.8</v>
      </c>
      <c r="C16" s="95">
        <v>66.3</v>
      </c>
      <c r="D16" s="95">
        <v>5.4</v>
      </c>
      <c r="E16" s="95">
        <v>0.7</v>
      </c>
      <c r="F16" s="95">
        <v>3.5</v>
      </c>
      <c r="G16" s="95">
        <v>3</v>
      </c>
      <c r="H16" s="95">
        <v>-14.2</v>
      </c>
      <c r="J16" s="11" t="s">
        <v>41</v>
      </c>
      <c r="K16" s="11">
        <v>3.8</v>
      </c>
      <c r="L16" s="11" t="s">
        <v>42</v>
      </c>
      <c r="M16" s="11">
        <v>-0.1</v>
      </c>
      <c r="N16" s="11" t="s">
        <v>53</v>
      </c>
      <c r="O16" s="11">
        <v>2.4</v>
      </c>
      <c r="P16" s="11" t="s">
        <v>41</v>
      </c>
      <c r="Q16" s="11">
        <v>1.7</v>
      </c>
      <c r="R16" s="1" t="s">
        <v>46</v>
      </c>
      <c r="S16" s="11">
        <v>-14.2</v>
      </c>
    </row>
    <row r="17" spans="1:21" x14ac:dyDescent="0.2">
      <c r="A17" s="5" t="s">
        <v>51</v>
      </c>
      <c r="B17" s="95">
        <v>2.4</v>
      </c>
      <c r="C17" s="95">
        <v>48.2</v>
      </c>
      <c r="D17" s="95">
        <v>5.0999999999999996</v>
      </c>
      <c r="E17" s="95">
        <v>-0.1</v>
      </c>
      <c r="F17" s="95">
        <v>3</v>
      </c>
      <c r="G17" s="95">
        <v>3</v>
      </c>
      <c r="H17" s="95">
        <v>-12</v>
      </c>
      <c r="J17" s="11" t="s">
        <v>52</v>
      </c>
      <c r="K17" s="11">
        <v>3.7</v>
      </c>
      <c r="L17" s="11" t="s">
        <v>43</v>
      </c>
      <c r="M17" s="11">
        <v>-0.1</v>
      </c>
      <c r="N17" s="11" t="s">
        <v>44</v>
      </c>
      <c r="O17" s="11">
        <v>2.2999999999999998</v>
      </c>
      <c r="P17" s="11" t="s">
        <v>53</v>
      </c>
      <c r="Q17" s="11">
        <v>1.6</v>
      </c>
      <c r="R17" s="1" t="s">
        <v>39</v>
      </c>
      <c r="S17" s="11">
        <v>-14.8</v>
      </c>
    </row>
    <row r="18" spans="1:21" x14ac:dyDescent="0.2">
      <c r="A18" s="5" t="s">
        <v>47</v>
      </c>
      <c r="B18" s="95">
        <v>1.3</v>
      </c>
      <c r="C18" s="95">
        <v>41.5</v>
      </c>
      <c r="D18" s="95">
        <v>3.7</v>
      </c>
      <c r="E18" s="95">
        <v>0.5</v>
      </c>
      <c r="F18" s="95">
        <v>3</v>
      </c>
      <c r="G18" s="95">
        <v>2.2000000000000002</v>
      </c>
      <c r="H18" s="95">
        <v>-14.1</v>
      </c>
      <c r="J18" s="11" t="s">
        <v>42</v>
      </c>
      <c r="K18" s="11">
        <v>3.7</v>
      </c>
      <c r="L18" s="11" t="s">
        <v>51</v>
      </c>
      <c r="M18" s="11">
        <v>-0.1</v>
      </c>
      <c r="N18" s="11" t="s">
        <v>40</v>
      </c>
      <c r="O18" s="11">
        <v>2.1</v>
      </c>
      <c r="P18" s="11" t="s">
        <v>52</v>
      </c>
      <c r="Q18" s="11">
        <v>1.5</v>
      </c>
      <c r="R18" s="1" t="s">
        <v>30</v>
      </c>
      <c r="S18" s="11">
        <v>-15.1</v>
      </c>
    </row>
    <row r="19" spans="1:21" x14ac:dyDescent="0.2">
      <c r="A19" s="5" t="s">
        <v>48</v>
      </c>
      <c r="B19" s="95">
        <v>5.4</v>
      </c>
      <c r="C19" s="95">
        <v>49.1</v>
      </c>
      <c r="D19" s="95">
        <v>4.0999999999999996</v>
      </c>
      <c r="E19" s="95">
        <v>0.4</v>
      </c>
      <c r="F19" s="95">
        <v>2.6</v>
      </c>
      <c r="G19" s="95">
        <v>1.3</v>
      </c>
      <c r="H19" s="95">
        <v>-13.6</v>
      </c>
      <c r="J19" s="11" t="s">
        <v>47</v>
      </c>
      <c r="K19" s="11">
        <v>3.7</v>
      </c>
      <c r="L19" s="11" t="s">
        <v>53</v>
      </c>
      <c r="M19" s="11">
        <v>-0.1</v>
      </c>
      <c r="N19" s="11" t="s">
        <v>41</v>
      </c>
      <c r="O19" s="11">
        <v>2.1</v>
      </c>
      <c r="P19" s="11" t="s">
        <v>48</v>
      </c>
      <c r="Q19" s="11">
        <v>1.3</v>
      </c>
      <c r="R19" s="1" t="s">
        <v>43</v>
      </c>
      <c r="S19" s="11">
        <v>-15.3</v>
      </c>
    </row>
    <row r="20" spans="1:21" x14ac:dyDescent="0.2">
      <c r="A20" s="5" t="s">
        <v>53</v>
      </c>
      <c r="B20" s="95">
        <v>0.6</v>
      </c>
      <c r="C20" s="95">
        <v>41.3</v>
      </c>
      <c r="D20" s="95">
        <v>4.5</v>
      </c>
      <c r="E20" s="95">
        <v>-0.1</v>
      </c>
      <c r="F20" s="95">
        <v>2.4</v>
      </c>
      <c r="G20" s="95">
        <v>1.6</v>
      </c>
      <c r="H20" s="95">
        <v>-13.4</v>
      </c>
      <c r="J20" s="11" t="s">
        <v>640</v>
      </c>
      <c r="K20" s="11">
        <v>3.2</v>
      </c>
      <c r="L20" s="11" t="s">
        <v>39</v>
      </c>
      <c r="M20" s="11">
        <v>-0.3</v>
      </c>
      <c r="N20" s="11" t="s">
        <v>42</v>
      </c>
      <c r="O20" s="11">
        <v>2.1</v>
      </c>
      <c r="P20" s="11" t="s">
        <v>40</v>
      </c>
      <c r="Q20" s="11">
        <v>1.2</v>
      </c>
      <c r="R20" s="1" t="s">
        <v>640</v>
      </c>
      <c r="S20" s="11">
        <v>-25</v>
      </c>
    </row>
    <row r="21" spans="1:21" x14ac:dyDescent="0.2">
      <c r="A21" s="12" t="s">
        <v>30</v>
      </c>
      <c r="B21" s="96">
        <v>100</v>
      </c>
      <c r="C21" s="96">
        <v>53.7</v>
      </c>
      <c r="D21" s="96">
        <v>4.5</v>
      </c>
      <c r="E21" s="96">
        <v>0.1</v>
      </c>
      <c r="F21" s="96">
        <v>2.9</v>
      </c>
      <c r="G21" s="96">
        <v>2.6</v>
      </c>
      <c r="H21" s="96">
        <v>-15.1</v>
      </c>
      <c r="J21" s="11" t="s">
        <v>31</v>
      </c>
      <c r="K21" s="11">
        <v>2.1</v>
      </c>
      <c r="L21" s="11" t="s">
        <v>69</v>
      </c>
      <c r="M21" s="11">
        <v>-1</v>
      </c>
      <c r="N21" s="11" t="s">
        <v>52</v>
      </c>
      <c r="O21" s="11">
        <v>1.8</v>
      </c>
      <c r="P21" s="11" t="s">
        <v>42</v>
      </c>
      <c r="Q21" s="11">
        <v>1.1000000000000001</v>
      </c>
      <c r="R21" s="1" t="s">
        <v>31</v>
      </c>
      <c r="S21" s="11">
        <v>-28.3</v>
      </c>
    </row>
    <row r="22" spans="1:21" ht="3.75" customHeight="1" x14ac:dyDescent="0.2">
      <c r="A22" s="183" t="s">
        <v>649</v>
      </c>
      <c r="B22" s="183"/>
      <c r="C22" s="183"/>
      <c r="D22" s="183"/>
      <c r="E22" s="183"/>
      <c r="F22" s="183"/>
      <c r="G22" s="183"/>
      <c r="H22" s="183"/>
      <c r="I22" s="25"/>
    </row>
    <row r="23" spans="1:21" x14ac:dyDescent="0.2">
      <c r="A23" s="176"/>
      <c r="B23" s="176"/>
      <c r="C23" s="176"/>
      <c r="D23" s="176"/>
      <c r="E23" s="176"/>
      <c r="F23" s="176"/>
      <c r="G23" s="176"/>
      <c r="H23" s="176"/>
    </row>
    <row r="24" spans="1:21" x14ac:dyDescent="0.2">
      <c r="A24" s="176"/>
      <c r="B24" s="176"/>
      <c r="C24" s="176"/>
      <c r="D24" s="176"/>
      <c r="E24" s="176"/>
      <c r="F24" s="176"/>
      <c r="G24" s="176"/>
      <c r="H24" s="176"/>
    </row>
    <row r="26" spans="1:21" x14ac:dyDescent="0.2">
      <c r="M26" s="11"/>
      <c r="O26" s="11"/>
      <c r="Q26" s="11"/>
      <c r="S26" s="11"/>
      <c r="U26" s="11"/>
    </row>
    <row r="27" spans="1:21" ht="12.75" x14ac:dyDescent="0.2">
      <c r="L27" s="121"/>
      <c r="M27" s="11"/>
      <c r="N27" s="121"/>
      <c r="O27" s="11"/>
      <c r="P27" s="121"/>
      <c r="Q27" s="11"/>
      <c r="R27" s="121"/>
      <c r="S27" s="11"/>
      <c r="T27" s="121"/>
      <c r="U27" s="11"/>
    </row>
    <row r="28" spans="1:21" ht="12.75" x14ac:dyDescent="0.2">
      <c r="L28" s="121"/>
      <c r="M28" s="11"/>
      <c r="N28" s="121"/>
      <c r="O28" s="11"/>
      <c r="P28" s="121"/>
      <c r="Q28" s="11"/>
      <c r="R28" s="121"/>
      <c r="S28" s="11"/>
      <c r="T28" s="121"/>
      <c r="U28" s="11"/>
    </row>
    <row r="29" spans="1:21" ht="12.75" x14ac:dyDescent="0.2">
      <c r="L29" s="121"/>
      <c r="M29" s="11"/>
      <c r="N29" s="121"/>
      <c r="O29" s="11"/>
      <c r="P29" s="121"/>
      <c r="Q29" s="11"/>
      <c r="R29" s="121"/>
      <c r="S29" s="11"/>
      <c r="T29" s="121"/>
      <c r="U29" s="11"/>
    </row>
    <row r="30" spans="1:21" ht="12.75" x14ac:dyDescent="0.2">
      <c r="L30" s="121"/>
      <c r="M30" s="11"/>
      <c r="N30" s="121"/>
      <c r="O30" s="11"/>
      <c r="P30" s="121"/>
      <c r="Q30" s="11"/>
      <c r="R30" s="121"/>
      <c r="S30" s="11"/>
      <c r="T30" s="121"/>
      <c r="U30" s="11"/>
    </row>
    <row r="31" spans="1:21" ht="12.75" x14ac:dyDescent="0.2">
      <c r="L31" s="121"/>
      <c r="M31" s="11"/>
      <c r="N31" s="121"/>
      <c r="O31" s="11"/>
      <c r="P31" s="121"/>
      <c r="Q31" s="11"/>
      <c r="R31" s="121"/>
      <c r="S31" s="11"/>
      <c r="T31" s="121"/>
      <c r="U31" s="11"/>
    </row>
    <row r="32" spans="1:21" ht="12.75" x14ac:dyDescent="0.2">
      <c r="L32" s="121"/>
      <c r="M32" s="11"/>
      <c r="N32" s="121"/>
      <c r="O32" s="11"/>
      <c r="P32" s="121"/>
      <c r="Q32" s="11"/>
      <c r="R32" s="121"/>
      <c r="S32" s="11"/>
      <c r="T32" s="121"/>
      <c r="U32" s="11"/>
    </row>
    <row r="33" spans="12:21" ht="12.75" x14ac:dyDescent="0.2">
      <c r="L33" s="121"/>
      <c r="M33" s="11"/>
      <c r="N33" s="121"/>
      <c r="O33" s="11"/>
      <c r="P33" s="121"/>
      <c r="Q33" s="11"/>
      <c r="R33" s="121"/>
      <c r="S33" s="11"/>
      <c r="T33" s="121"/>
      <c r="U33" s="11"/>
    </row>
    <row r="34" spans="12:21" ht="12.75" x14ac:dyDescent="0.2">
      <c r="L34" s="121"/>
      <c r="M34" s="11"/>
      <c r="N34" s="121"/>
      <c r="O34" s="11"/>
      <c r="P34" s="121"/>
      <c r="Q34" s="11"/>
      <c r="R34" s="121"/>
      <c r="S34" s="11"/>
      <c r="T34" s="121"/>
      <c r="U34" s="11"/>
    </row>
    <row r="35" spans="12:21" ht="12.75" x14ac:dyDescent="0.2">
      <c r="L35" s="121"/>
      <c r="M35" s="11"/>
      <c r="N35" s="121"/>
      <c r="O35" s="11"/>
      <c r="P35" s="121"/>
      <c r="Q35" s="11"/>
      <c r="R35" s="121"/>
      <c r="S35" s="11"/>
      <c r="T35" s="121"/>
      <c r="U35" s="11"/>
    </row>
    <row r="36" spans="12:21" ht="12.75" x14ac:dyDescent="0.2">
      <c r="L36" s="121"/>
      <c r="M36" s="11"/>
      <c r="N36" s="121"/>
      <c r="O36" s="11"/>
      <c r="P36" s="121"/>
      <c r="Q36" s="11"/>
      <c r="R36" s="121"/>
      <c r="S36" s="11"/>
      <c r="T36" s="121"/>
      <c r="U36" s="11"/>
    </row>
    <row r="37" spans="12:21" ht="12.75" x14ac:dyDescent="0.2">
      <c r="L37" s="121"/>
      <c r="M37" s="11"/>
      <c r="N37" s="121"/>
      <c r="O37" s="11"/>
      <c r="P37" s="121"/>
      <c r="Q37" s="11"/>
      <c r="R37" s="121"/>
      <c r="S37" s="11"/>
      <c r="T37" s="121"/>
      <c r="U37" s="11"/>
    </row>
    <row r="38" spans="12:21" ht="12.75" x14ac:dyDescent="0.2">
      <c r="L38" s="121"/>
      <c r="M38" s="11"/>
      <c r="N38" s="121"/>
      <c r="O38" s="11"/>
      <c r="P38" s="121"/>
      <c r="Q38" s="11"/>
      <c r="R38" s="121"/>
      <c r="S38" s="11"/>
      <c r="T38" s="121"/>
      <c r="U38" s="11"/>
    </row>
    <row r="39" spans="12:21" ht="12.75" x14ac:dyDescent="0.2">
      <c r="L39" s="121"/>
      <c r="M39" s="11"/>
      <c r="N39" s="121"/>
      <c r="O39" s="11"/>
      <c r="P39" s="121"/>
      <c r="Q39" s="11"/>
      <c r="R39" s="121"/>
      <c r="S39" s="11"/>
      <c r="T39" s="121"/>
      <c r="U39" s="11"/>
    </row>
    <row r="40" spans="12:21" ht="12.75" x14ac:dyDescent="0.2">
      <c r="L40" s="121"/>
      <c r="M40" s="11"/>
      <c r="N40" s="121"/>
      <c r="O40" s="11"/>
      <c r="P40" s="121"/>
      <c r="Q40" s="11"/>
      <c r="R40" s="121"/>
      <c r="S40" s="11"/>
      <c r="T40" s="121"/>
      <c r="U40" s="11"/>
    </row>
    <row r="41" spans="12:21" ht="12.75" x14ac:dyDescent="0.2">
      <c r="L41" s="121"/>
      <c r="M41" s="11"/>
      <c r="N41" s="121"/>
      <c r="O41" s="11"/>
      <c r="P41" s="121"/>
      <c r="Q41" s="11"/>
      <c r="R41" s="121"/>
      <c r="S41" s="11"/>
      <c r="T41" s="121"/>
      <c r="U41" s="11"/>
    </row>
    <row r="42" spans="12:21" ht="12.75" x14ac:dyDescent="0.2">
      <c r="L42" s="121"/>
      <c r="M42" s="11"/>
      <c r="N42" s="121"/>
      <c r="O42" s="11"/>
      <c r="P42" s="121"/>
      <c r="Q42" s="11"/>
      <c r="R42" s="121"/>
      <c r="S42" s="11"/>
      <c r="T42" s="121"/>
      <c r="U42" s="11"/>
    </row>
    <row r="43" spans="12:21" ht="12.75" x14ac:dyDescent="0.2">
      <c r="L43" s="121"/>
      <c r="M43" s="11"/>
      <c r="N43" s="121"/>
      <c r="O43" s="11"/>
      <c r="P43" s="121"/>
      <c r="Q43" s="11"/>
      <c r="R43" s="121"/>
      <c r="S43" s="11"/>
      <c r="T43" s="121"/>
      <c r="U43" s="11"/>
    </row>
    <row r="86" spans="1:15" ht="11.25" customHeight="1" x14ac:dyDescent="0.2">
      <c r="A86" s="176" t="s">
        <v>650</v>
      </c>
      <c r="B86" s="176"/>
      <c r="C86" s="176"/>
      <c r="D86" s="176"/>
      <c r="E86" s="176"/>
      <c r="F86" s="176"/>
      <c r="G86" s="176"/>
      <c r="H86" s="176"/>
      <c r="I86" s="176"/>
      <c r="J86" s="176"/>
      <c r="K86" s="176"/>
      <c r="L86" s="176"/>
      <c r="M86" s="176"/>
      <c r="N86" s="176"/>
      <c r="O86" s="176"/>
    </row>
    <row r="87" spans="1:15" x14ac:dyDescent="0.2">
      <c r="A87" s="176"/>
      <c r="B87" s="176"/>
      <c r="C87" s="176"/>
      <c r="D87" s="176"/>
      <c r="E87" s="176"/>
      <c r="F87" s="176"/>
      <c r="G87" s="176"/>
      <c r="H87" s="176"/>
      <c r="I87" s="176"/>
      <c r="J87" s="176"/>
      <c r="K87" s="176"/>
      <c r="L87" s="176"/>
      <c r="M87" s="176"/>
      <c r="N87" s="176"/>
      <c r="O87" s="176"/>
    </row>
    <row r="88" spans="1:15" x14ac:dyDescent="0.2">
      <c r="A88" s="176"/>
      <c r="B88" s="176"/>
      <c r="C88" s="176"/>
      <c r="D88" s="176"/>
      <c r="E88" s="176"/>
      <c r="F88" s="176"/>
      <c r="G88" s="176"/>
      <c r="H88" s="176"/>
      <c r="I88" s="176"/>
      <c r="J88" s="176"/>
      <c r="K88" s="176"/>
      <c r="L88" s="176"/>
      <c r="M88" s="176"/>
      <c r="N88" s="176"/>
      <c r="O88" s="176"/>
    </row>
  </sheetData>
  <sortState xmlns:xlrd2="http://schemas.microsoft.com/office/spreadsheetml/2017/richdata2" ref="R4:S21">
    <sortCondition descending="1" ref="S4:S21"/>
  </sortState>
  <mergeCells count="9">
    <mergeCell ref="A86:O88"/>
    <mergeCell ref="H2:H3"/>
    <mergeCell ref="A1:H1"/>
    <mergeCell ref="A2:A3"/>
    <mergeCell ref="C2:C3"/>
    <mergeCell ref="D2:F2"/>
    <mergeCell ref="G2:G3"/>
    <mergeCell ref="B2:B3"/>
    <mergeCell ref="A22:H24"/>
  </mergeCells>
  <phoneticPr fontId="4" type="noConversion"/>
  <pageMargins left="0.75" right="0.75" top="1" bottom="1" header="0" footer="0"/>
  <headerFooter alignWithMargins="0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92D050"/>
  </sheetPr>
  <dimension ref="A1:U87"/>
  <sheetViews>
    <sheetView workbookViewId="0">
      <selection activeCell="B2" sqref="B2:H3"/>
    </sheetView>
  </sheetViews>
  <sheetFormatPr baseColWidth="10" defaultColWidth="11.42578125" defaultRowHeight="11.25" x14ac:dyDescent="0.2"/>
  <cols>
    <col min="1" max="1" width="17.28515625" style="1" customWidth="1"/>
    <col min="2" max="2" width="19.7109375" style="1" customWidth="1"/>
    <col min="3" max="7" width="9" style="1" customWidth="1"/>
    <col min="8" max="8" width="12.85546875" style="1" customWidth="1"/>
    <col min="9" max="10" width="9" style="1" customWidth="1"/>
    <col min="11" max="11" width="7.85546875" style="1" customWidth="1"/>
    <col min="12" max="19" width="8" style="1" customWidth="1"/>
    <col min="20" max="16384" width="11.42578125" style="1"/>
  </cols>
  <sheetData>
    <row r="1" spans="1:19" ht="30" customHeight="1" x14ac:dyDescent="0.2">
      <c r="A1" s="195" t="s">
        <v>670</v>
      </c>
      <c r="B1" s="195"/>
      <c r="C1" s="195"/>
      <c r="D1" s="195"/>
      <c r="E1" s="195"/>
      <c r="F1" s="195"/>
      <c r="G1" s="195"/>
      <c r="H1" s="195"/>
    </row>
    <row r="2" spans="1:19" ht="11.25" customHeight="1" x14ac:dyDescent="0.2">
      <c r="A2" s="175"/>
      <c r="B2" s="201" t="s">
        <v>651</v>
      </c>
      <c r="C2" s="198" t="s">
        <v>441</v>
      </c>
      <c r="D2" s="192" t="s">
        <v>103</v>
      </c>
      <c r="E2" s="192"/>
      <c r="F2" s="192"/>
      <c r="G2" s="191">
        <v>2019</v>
      </c>
      <c r="H2" s="191">
        <v>2020</v>
      </c>
      <c r="J2" s="23"/>
    </row>
    <row r="3" spans="1:19" ht="33.75" customHeight="1" x14ac:dyDescent="0.2">
      <c r="A3" s="175"/>
      <c r="B3" s="201"/>
      <c r="C3" s="199"/>
      <c r="D3" s="146" t="s">
        <v>105</v>
      </c>
      <c r="E3" s="146" t="s">
        <v>106</v>
      </c>
      <c r="F3" s="146" t="s">
        <v>344</v>
      </c>
      <c r="G3" s="191"/>
      <c r="H3" s="191"/>
      <c r="K3" s="70" t="s">
        <v>105</v>
      </c>
      <c r="L3" s="70"/>
      <c r="M3" s="70" t="s">
        <v>106</v>
      </c>
      <c r="N3" s="70"/>
      <c r="O3" s="70" t="s">
        <v>344</v>
      </c>
      <c r="P3" s="70"/>
      <c r="Q3" s="70">
        <v>2019</v>
      </c>
      <c r="S3" s="1">
        <v>2020</v>
      </c>
    </row>
    <row r="4" spans="1:19" x14ac:dyDescent="0.2">
      <c r="A4" s="5" t="s">
        <v>39</v>
      </c>
      <c r="B4" s="95">
        <v>15.7</v>
      </c>
      <c r="C4" s="95">
        <v>24.1</v>
      </c>
      <c r="D4" s="95">
        <v>2.4</v>
      </c>
      <c r="E4" s="95">
        <v>1.1000000000000001</v>
      </c>
      <c r="F4" s="95">
        <v>0.8</v>
      </c>
      <c r="G4" s="95">
        <v>0.6</v>
      </c>
      <c r="H4" s="95">
        <v>-1.8</v>
      </c>
      <c r="J4" s="11" t="s">
        <v>636</v>
      </c>
      <c r="K4" s="11">
        <v>5</v>
      </c>
      <c r="L4" s="11" t="s">
        <v>43</v>
      </c>
      <c r="M4" s="11">
        <v>1.9</v>
      </c>
      <c r="N4" s="11" t="s">
        <v>53</v>
      </c>
      <c r="O4" s="11">
        <v>2.2999999999999998</v>
      </c>
      <c r="P4" s="11" t="s">
        <v>53</v>
      </c>
      <c r="Q4" s="11">
        <v>5.9</v>
      </c>
      <c r="R4" s="1" t="s">
        <v>47</v>
      </c>
      <c r="S4" s="11">
        <v>10.8</v>
      </c>
    </row>
    <row r="5" spans="1:19" x14ac:dyDescent="0.2">
      <c r="A5" s="5" t="s">
        <v>40</v>
      </c>
      <c r="B5" s="95">
        <v>3.2</v>
      </c>
      <c r="C5" s="95">
        <v>20.6</v>
      </c>
      <c r="D5" s="95">
        <v>1.3</v>
      </c>
      <c r="E5" s="95">
        <v>0.5</v>
      </c>
      <c r="F5" s="95">
        <v>0.7</v>
      </c>
      <c r="G5" s="95">
        <v>-0.7</v>
      </c>
      <c r="H5" s="95">
        <v>0</v>
      </c>
      <c r="J5" s="11" t="s">
        <v>43</v>
      </c>
      <c r="K5" s="11">
        <v>4.5</v>
      </c>
      <c r="L5" s="11" t="s">
        <v>48</v>
      </c>
      <c r="M5" s="11">
        <v>1.9</v>
      </c>
      <c r="N5" s="11" t="s">
        <v>43</v>
      </c>
      <c r="O5" s="11">
        <v>2</v>
      </c>
      <c r="P5" s="11" t="s">
        <v>48</v>
      </c>
      <c r="Q5" s="11">
        <v>4.0999999999999996</v>
      </c>
      <c r="R5" s="1" t="s">
        <v>48</v>
      </c>
      <c r="S5" s="11">
        <v>2.8</v>
      </c>
    </row>
    <row r="6" spans="1:19" x14ac:dyDescent="0.2">
      <c r="A6" s="5" t="s">
        <v>52</v>
      </c>
      <c r="B6" s="95">
        <v>2.1</v>
      </c>
      <c r="C6" s="95">
        <v>22.1</v>
      </c>
      <c r="D6" s="95">
        <v>4</v>
      </c>
      <c r="E6" s="95">
        <v>1.3</v>
      </c>
      <c r="F6" s="95">
        <v>0.1</v>
      </c>
      <c r="G6" s="95">
        <v>-0.9</v>
      </c>
      <c r="H6" s="95">
        <v>-0.5</v>
      </c>
      <c r="J6" s="11" t="s">
        <v>41</v>
      </c>
      <c r="K6" s="11">
        <v>4.4000000000000004</v>
      </c>
      <c r="L6" s="11" t="s">
        <v>41</v>
      </c>
      <c r="M6" s="11">
        <v>1.8</v>
      </c>
      <c r="N6" s="11" t="s">
        <v>48</v>
      </c>
      <c r="O6" s="11">
        <v>1.7</v>
      </c>
      <c r="P6" s="11" t="s">
        <v>42</v>
      </c>
      <c r="Q6" s="11">
        <v>3.1</v>
      </c>
      <c r="R6" s="1" t="s">
        <v>45</v>
      </c>
      <c r="S6" s="11">
        <v>1.6</v>
      </c>
    </row>
    <row r="7" spans="1:19" x14ac:dyDescent="0.2">
      <c r="A7" s="12" t="s">
        <v>31</v>
      </c>
      <c r="B7" s="96">
        <v>2.2000000000000002</v>
      </c>
      <c r="C7" s="96">
        <v>19.3</v>
      </c>
      <c r="D7" s="96">
        <v>4</v>
      </c>
      <c r="E7" s="96">
        <v>1.5</v>
      </c>
      <c r="F7" s="96">
        <v>1</v>
      </c>
      <c r="G7" s="96">
        <v>1.5</v>
      </c>
      <c r="H7" s="96">
        <v>1</v>
      </c>
      <c r="J7" s="11" t="s">
        <v>52</v>
      </c>
      <c r="K7" s="11">
        <v>4</v>
      </c>
      <c r="L7" s="11" t="s">
        <v>31</v>
      </c>
      <c r="M7" s="11">
        <v>1.5</v>
      </c>
      <c r="N7" s="11" t="s">
        <v>41</v>
      </c>
      <c r="O7" s="11">
        <v>1.6</v>
      </c>
      <c r="P7" s="11" t="s">
        <v>47</v>
      </c>
      <c r="Q7" s="11">
        <v>3.1</v>
      </c>
      <c r="R7" s="1" t="s">
        <v>46</v>
      </c>
      <c r="S7" s="11">
        <v>1.2</v>
      </c>
    </row>
    <row r="8" spans="1:19" x14ac:dyDescent="0.2">
      <c r="A8" s="5" t="s">
        <v>640</v>
      </c>
      <c r="B8" s="95">
        <v>4.2</v>
      </c>
      <c r="C8" s="95">
        <v>24.5</v>
      </c>
      <c r="D8" s="95">
        <v>1.5</v>
      </c>
      <c r="E8" s="95">
        <v>0.7</v>
      </c>
      <c r="F8" s="95">
        <v>1.1000000000000001</v>
      </c>
      <c r="G8" s="95">
        <v>1.4</v>
      </c>
      <c r="H8" s="95">
        <v>-1.2</v>
      </c>
      <c r="J8" s="11" t="s">
        <v>31</v>
      </c>
      <c r="K8" s="11">
        <v>4</v>
      </c>
      <c r="L8" s="11" t="s">
        <v>69</v>
      </c>
      <c r="M8" s="11">
        <v>1.5</v>
      </c>
      <c r="N8" s="11" t="s">
        <v>47</v>
      </c>
      <c r="O8" s="11">
        <v>1.3</v>
      </c>
      <c r="P8" s="11" t="s">
        <v>46</v>
      </c>
      <c r="Q8" s="11">
        <v>2.7</v>
      </c>
      <c r="R8" s="1" t="s">
        <v>31</v>
      </c>
      <c r="S8" s="11">
        <v>1</v>
      </c>
    </row>
    <row r="9" spans="1:19" x14ac:dyDescent="0.2">
      <c r="A9" s="5" t="s">
        <v>41</v>
      </c>
      <c r="B9" s="95">
        <v>1.2</v>
      </c>
      <c r="C9" s="95">
        <v>22</v>
      </c>
      <c r="D9" s="95">
        <v>4.4000000000000004</v>
      </c>
      <c r="E9" s="95">
        <v>1.8</v>
      </c>
      <c r="F9" s="95">
        <v>1.6</v>
      </c>
      <c r="G9" s="95">
        <v>0.9</v>
      </c>
      <c r="H9" s="95">
        <v>0.5</v>
      </c>
      <c r="J9" s="11" t="s">
        <v>69</v>
      </c>
      <c r="K9" s="11">
        <v>3.9</v>
      </c>
      <c r="L9" s="11" t="s">
        <v>52</v>
      </c>
      <c r="M9" s="11">
        <v>1.3</v>
      </c>
      <c r="N9" s="11" t="s">
        <v>46</v>
      </c>
      <c r="O9" s="11">
        <v>1.2</v>
      </c>
      <c r="P9" s="11" t="s">
        <v>31</v>
      </c>
      <c r="Q9" s="11">
        <v>1.5</v>
      </c>
      <c r="R9" s="1" t="s">
        <v>41</v>
      </c>
      <c r="S9" s="11">
        <v>0.5</v>
      </c>
    </row>
    <row r="10" spans="1:19" x14ac:dyDescent="0.2">
      <c r="A10" s="5" t="s">
        <v>42</v>
      </c>
      <c r="B10" s="95">
        <v>5.8</v>
      </c>
      <c r="C10" s="95">
        <v>24.3</v>
      </c>
      <c r="D10" s="95">
        <v>1.8</v>
      </c>
      <c r="E10" s="95">
        <v>0.6</v>
      </c>
      <c r="F10" s="95">
        <v>1.1000000000000001</v>
      </c>
      <c r="G10" s="95">
        <v>3.1</v>
      </c>
      <c r="H10" s="95">
        <v>-0.2</v>
      </c>
      <c r="J10" s="11" t="s">
        <v>53</v>
      </c>
      <c r="K10" s="11">
        <v>3.8</v>
      </c>
      <c r="L10" s="11" t="s">
        <v>53</v>
      </c>
      <c r="M10" s="11">
        <v>1.3</v>
      </c>
      <c r="N10" s="11" t="s">
        <v>30</v>
      </c>
      <c r="O10" s="11">
        <v>1.2</v>
      </c>
      <c r="P10" s="11" t="s">
        <v>640</v>
      </c>
      <c r="Q10" s="11">
        <v>1.4</v>
      </c>
      <c r="R10" s="1" t="s">
        <v>53</v>
      </c>
      <c r="S10" s="11">
        <v>0.5</v>
      </c>
    </row>
    <row r="11" spans="1:19" x14ac:dyDescent="0.2">
      <c r="A11" s="5" t="s">
        <v>636</v>
      </c>
      <c r="B11" s="95">
        <v>4</v>
      </c>
      <c r="C11" s="95">
        <v>23.1</v>
      </c>
      <c r="D11" s="95">
        <v>5</v>
      </c>
      <c r="E11" s="95">
        <v>0.9</v>
      </c>
      <c r="F11" s="95">
        <v>0.8</v>
      </c>
      <c r="G11" s="95">
        <v>1.1000000000000001</v>
      </c>
      <c r="H11" s="95">
        <v>-0.6</v>
      </c>
      <c r="J11" s="11" t="s">
        <v>30</v>
      </c>
      <c r="K11" s="11">
        <v>2.9</v>
      </c>
      <c r="L11" s="11" t="s">
        <v>30</v>
      </c>
      <c r="M11" s="11">
        <v>1.2</v>
      </c>
      <c r="N11" s="11" t="s">
        <v>640</v>
      </c>
      <c r="O11" s="11">
        <v>1.1000000000000001</v>
      </c>
      <c r="P11" s="11" t="s">
        <v>45</v>
      </c>
      <c r="Q11" s="11">
        <v>1.4</v>
      </c>
      <c r="R11" s="1" t="s">
        <v>40</v>
      </c>
      <c r="S11" s="11">
        <v>0</v>
      </c>
    </row>
    <row r="12" spans="1:19" x14ac:dyDescent="0.2">
      <c r="A12" s="5" t="s">
        <v>43</v>
      </c>
      <c r="B12" s="95">
        <v>16.5</v>
      </c>
      <c r="C12" s="95">
        <v>17.8</v>
      </c>
      <c r="D12" s="95">
        <v>4.5</v>
      </c>
      <c r="E12" s="95">
        <v>1.9</v>
      </c>
      <c r="F12" s="95">
        <v>2</v>
      </c>
      <c r="G12" s="95">
        <v>1.2</v>
      </c>
      <c r="H12" s="95">
        <v>-0.4</v>
      </c>
      <c r="J12" s="11" t="s">
        <v>46</v>
      </c>
      <c r="K12" s="11">
        <v>2.7</v>
      </c>
      <c r="L12" s="11" t="s">
        <v>39</v>
      </c>
      <c r="M12" s="11">
        <v>1.1000000000000001</v>
      </c>
      <c r="N12" s="11" t="s">
        <v>42</v>
      </c>
      <c r="O12" s="11">
        <v>1.1000000000000001</v>
      </c>
      <c r="P12" s="11" t="s">
        <v>30</v>
      </c>
      <c r="Q12" s="11">
        <v>1.3</v>
      </c>
      <c r="R12" s="1" t="s">
        <v>30</v>
      </c>
      <c r="S12" s="11">
        <v>-0.1</v>
      </c>
    </row>
    <row r="13" spans="1:19" x14ac:dyDescent="0.2">
      <c r="A13" s="5" t="s">
        <v>69</v>
      </c>
      <c r="B13" s="95">
        <v>8.6</v>
      </c>
      <c r="C13" s="95">
        <v>18.899999999999999</v>
      </c>
      <c r="D13" s="95">
        <v>3.9</v>
      </c>
      <c r="E13" s="95">
        <v>1.5</v>
      </c>
      <c r="F13" s="95">
        <v>1</v>
      </c>
      <c r="G13" s="95">
        <v>-1.1000000000000001</v>
      </c>
      <c r="H13" s="95">
        <v>-1.2</v>
      </c>
      <c r="J13" s="11" t="s">
        <v>39</v>
      </c>
      <c r="K13" s="11">
        <v>2.4</v>
      </c>
      <c r="L13" s="11" t="s">
        <v>51</v>
      </c>
      <c r="M13" s="11">
        <v>1.1000000000000001</v>
      </c>
      <c r="N13" s="11" t="s">
        <v>45</v>
      </c>
      <c r="O13" s="11">
        <v>1.1000000000000001</v>
      </c>
      <c r="P13" s="11" t="s">
        <v>43</v>
      </c>
      <c r="Q13" s="11">
        <v>1.2</v>
      </c>
      <c r="R13" s="1" t="s">
        <v>42</v>
      </c>
      <c r="S13" s="11">
        <v>-0.2</v>
      </c>
    </row>
    <row r="14" spans="1:19" x14ac:dyDescent="0.2">
      <c r="A14" s="5" t="s">
        <v>44</v>
      </c>
      <c r="B14" s="95">
        <v>2.4</v>
      </c>
      <c r="C14" s="95">
        <v>28.8</v>
      </c>
      <c r="D14" s="95">
        <v>2.2999999999999998</v>
      </c>
      <c r="E14" s="95">
        <v>0.9</v>
      </c>
      <c r="F14" s="95">
        <v>0.6</v>
      </c>
      <c r="G14" s="95">
        <v>0.1</v>
      </c>
      <c r="H14" s="95">
        <v>-3.8</v>
      </c>
      <c r="J14" s="11" t="s">
        <v>45</v>
      </c>
      <c r="K14" s="11">
        <v>2.4</v>
      </c>
      <c r="L14" s="11" t="s">
        <v>636</v>
      </c>
      <c r="M14" s="11">
        <v>0.9</v>
      </c>
      <c r="N14" s="11" t="s">
        <v>31</v>
      </c>
      <c r="O14" s="11">
        <v>1</v>
      </c>
      <c r="P14" s="11" t="s">
        <v>636</v>
      </c>
      <c r="Q14" s="11">
        <v>1.1000000000000001</v>
      </c>
      <c r="R14" s="1" t="s">
        <v>43</v>
      </c>
      <c r="S14" s="11">
        <v>-0.4</v>
      </c>
    </row>
    <row r="15" spans="1:19" x14ac:dyDescent="0.2">
      <c r="A15" s="5" t="s">
        <v>45</v>
      </c>
      <c r="B15" s="95">
        <v>5.4</v>
      </c>
      <c r="C15" s="95">
        <v>21.1</v>
      </c>
      <c r="D15" s="95">
        <v>2.4</v>
      </c>
      <c r="E15" s="95">
        <v>0.8</v>
      </c>
      <c r="F15" s="95">
        <v>1.1000000000000001</v>
      </c>
      <c r="G15" s="95">
        <v>1.4</v>
      </c>
      <c r="H15" s="95">
        <v>1.6</v>
      </c>
      <c r="J15" s="11" t="s">
        <v>51</v>
      </c>
      <c r="K15" s="11">
        <v>2.4</v>
      </c>
      <c r="L15" s="11" t="s">
        <v>44</v>
      </c>
      <c r="M15" s="11">
        <v>0.9</v>
      </c>
      <c r="N15" s="11" t="s">
        <v>69</v>
      </c>
      <c r="O15" s="11">
        <v>1</v>
      </c>
      <c r="P15" s="11" t="s">
        <v>41</v>
      </c>
      <c r="Q15" s="11">
        <v>0.9</v>
      </c>
      <c r="R15" s="1" t="s">
        <v>52</v>
      </c>
      <c r="S15" s="11">
        <v>-0.5</v>
      </c>
    </row>
    <row r="16" spans="1:19" x14ac:dyDescent="0.2">
      <c r="A16" s="5" t="s">
        <v>46</v>
      </c>
      <c r="B16" s="95">
        <v>16.7</v>
      </c>
      <c r="C16" s="95">
        <v>17.8</v>
      </c>
      <c r="D16" s="95">
        <v>2.7</v>
      </c>
      <c r="E16" s="95">
        <v>0.9</v>
      </c>
      <c r="F16" s="95">
        <v>1.2</v>
      </c>
      <c r="G16" s="95">
        <v>2.7</v>
      </c>
      <c r="H16" s="95">
        <v>1.2</v>
      </c>
      <c r="J16" s="11" t="s">
        <v>44</v>
      </c>
      <c r="K16" s="11">
        <v>2.2999999999999998</v>
      </c>
      <c r="L16" s="11" t="s">
        <v>46</v>
      </c>
      <c r="M16" s="11">
        <v>0.9</v>
      </c>
      <c r="N16" s="11" t="s">
        <v>39</v>
      </c>
      <c r="O16" s="11">
        <v>0.8</v>
      </c>
      <c r="P16" s="11" t="s">
        <v>39</v>
      </c>
      <c r="Q16" s="11">
        <v>0.6</v>
      </c>
      <c r="R16" s="1" t="s">
        <v>636</v>
      </c>
      <c r="S16" s="11">
        <v>-0.6</v>
      </c>
    </row>
    <row r="17" spans="1:21" x14ac:dyDescent="0.2">
      <c r="A17" s="5" t="s">
        <v>51</v>
      </c>
      <c r="B17" s="95">
        <v>2.7</v>
      </c>
      <c r="C17" s="95">
        <v>20.8</v>
      </c>
      <c r="D17" s="95">
        <v>2.4</v>
      </c>
      <c r="E17" s="95">
        <v>1.1000000000000001</v>
      </c>
      <c r="F17" s="95">
        <v>0.8</v>
      </c>
      <c r="G17" s="95">
        <v>-1.6</v>
      </c>
      <c r="H17" s="95">
        <v>-0.7</v>
      </c>
      <c r="J17" s="11" t="s">
        <v>47</v>
      </c>
      <c r="K17" s="11">
        <v>2.1</v>
      </c>
      <c r="L17" s="11" t="s">
        <v>47</v>
      </c>
      <c r="M17" s="11">
        <v>0.9</v>
      </c>
      <c r="N17" s="11" t="s">
        <v>636</v>
      </c>
      <c r="O17" s="11">
        <v>0.8</v>
      </c>
      <c r="P17" s="11" t="s">
        <v>44</v>
      </c>
      <c r="Q17" s="11">
        <v>0.1</v>
      </c>
      <c r="R17" s="1" t="s">
        <v>51</v>
      </c>
      <c r="S17" s="11">
        <v>-0.7</v>
      </c>
    </row>
    <row r="18" spans="1:21" x14ac:dyDescent="0.2">
      <c r="A18" s="5" t="s">
        <v>47</v>
      </c>
      <c r="B18" s="95">
        <v>1.6</v>
      </c>
      <c r="C18" s="95">
        <v>19.399999999999999</v>
      </c>
      <c r="D18" s="95">
        <v>2.1</v>
      </c>
      <c r="E18" s="95">
        <v>0.9</v>
      </c>
      <c r="F18" s="95">
        <v>1.3</v>
      </c>
      <c r="G18" s="95">
        <v>3.1</v>
      </c>
      <c r="H18" s="95">
        <v>10.8</v>
      </c>
      <c r="J18" s="11" t="s">
        <v>48</v>
      </c>
      <c r="K18" s="11">
        <v>2.1</v>
      </c>
      <c r="L18" s="11" t="s">
        <v>45</v>
      </c>
      <c r="M18" s="11">
        <v>0.8</v>
      </c>
      <c r="N18" s="11" t="s">
        <v>51</v>
      </c>
      <c r="O18" s="11">
        <v>0.8</v>
      </c>
      <c r="P18" s="11" t="s">
        <v>40</v>
      </c>
      <c r="Q18" s="11">
        <v>-0.7</v>
      </c>
      <c r="R18" s="1" t="s">
        <v>640</v>
      </c>
      <c r="S18" s="11">
        <v>-1.2</v>
      </c>
    </row>
    <row r="19" spans="1:21" x14ac:dyDescent="0.2">
      <c r="A19" s="5" t="s">
        <v>48</v>
      </c>
      <c r="B19" s="95">
        <v>5.8</v>
      </c>
      <c r="C19" s="95">
        <v>20.100000000000001</v>
      </c>
      <c r="D19" s="95">
        <v>2.1</v>
      </c>
      <c r="E19" s="95">
        <v>1.9</v>
      </c>
      <c r="F19" s="95">
        <v>1.7</v>
      </c>
      <c r="G19" s="95">
        <v>4.0999999999999996</v>
      </c>
      <c r="H19" s="95">
        <v>2.8</v>
      </c>
      <c r="J19" s="11" t="s">
        <v>42</v>
      </c>
      <c r="K19" s="11">
        <v>1.8</v>
      </c>
      <c r="L19" s="11" t="s">
        <v>640</v>
      </c>
      <c r="M19" s="11">
        <v>0.7</v>
      </c>
      <c r="N19" s="11" t="s">
        <v>40</v>
      </c>
      <c r="O19" s="11">
        <v>0.7</v>
      </c>
      <c r="P19" s="11" t="s">
        <v>52</v>
      </c>
      <c r="Q19" s="11">
        <v>-0.9</v>
      </c>
      <c r="R19" s="1" t="s">
        <v>69</v>
      </c>
      <c r="S19" s="11">
        <v>-1.2</v>
      </c>
    </row>
    <row r="20" spans="1:21" x14ac:dyDescent="0.2">
      <c r="A20" s="5" t="s">
        <v>53</v>
      </c>
      <c r="B20" s="95">
        <v>0.7</v>
      </c>
      <c r="C20" s="95">
        <v>20.6</v>
      </c>
      <c r="D20" s="95">
        <v>3.8</v>
      </c>
      <c r="E20" s="95">
        <v>1.3</v>
      </c>
      <c r="F20" s="95">
        <v>2.2999999999999998</v>
      </c>
      <c r="G20" s="95">
        <v>5.9</v>
      </c>
      <c r="H20" s="95">
        <v>0.5</v>
      </c>
      <c r="J20" s="11" t="s">
        <v>640</v>
      </c>
      <c r="K20" s="11">
        <v>1.5</v>
      </c>
      <c r="L20" s="11" t="s">
        <v>42</v>
      </c>
      <c r="M20" s="11">
        <v>0.6</v>
      </c>
      <c r="N20" s="11" t="s">
        <v>44</v>
      </c>
      <c r="O20" s="11">
        <v>0.6</v>
      </c>
      <c r="P20" s="11" t="s">
        <v>69</v>
      </c>
      <c r="Q20" s="11">
        <v>-1.1000000000000001</v>
      </c>
      <c r="R20" s="1" t="s">
        <v>39</v>
      </c>
      <c r="S20" s="11">
        <v>-1.8</v>
      </c>
    </row>
    <row r="21" spans="1:21" x14ac:dyDescent="0.2">
      <c r="A21" s="12" t="s">
        <v>30</v>
      </c>
      <c r="B21" s="96">
        <v>100</v>
      </c>
      <c r="C21" s="96">
        <v>20.5</v>
      </c>
      <c r="D21" s="96">
        <v>2.9</v>
      </c>
      <c r="E21" s="96">
        <v>1.2</v>
      </c>
      <c r="F21" s="96">
        <v>1.2</v>
      </c>
      <c r="G21" s="96">
        <v>1.3</v>
      </c>
      <c r="H21" s="96">
        <v>-0.1</v>
      </c>
      <c r="J21" s="11" t="s">
        <v>40</v>
      </c>
      <c r="K21" s="11">
        <v>1.3</v>
      </c>
      <c r="L21" s="11" t="s">
        <v>40</v>
      </c>
      <c r="M21" s="11">
        <v>0.5</v>
      </c>
      <c r="N21" s="11" t="s">
        <v>52</v>
      </c>
      <c r="O21" s="11">
        <v>0.1</v>
      </c>
      <c r="P21" s="11" t="s">
        <v>51</v>
      </c>
      <c r="Q21" s="11">
        <v>-1.6</v>
      </c>
      <c r="R21" s="1" t="s">
        <v>44</v>
      </c>
      <c r="S21" s="11">
        <v>-3.8</v>
      </c>
    </row>
    <row r="22" spans="1:21" ht="27" customHeight="1" x14ac:dyDescent="0.2">
      <c r="A22" s="183" t="s">
        <v>652</v>
      </c>
      <c r="B22" s="183"/>
      <c r="C22" s="183"/>
      <c r="D22" s="183"/>
      <c r="E22" s="183"/>
      <c r="F22" s="183"/>
      <c r="G22" s="183"/>
      <c r="H22" s="183"/>
      <c r="I22" s="25"/>
    </row>
    <row r="23" spans="1:21" x14ac:dyDescent="0.2">
      <c r="A23" s="184" t="s">
        <v>653</v>
      </c>
      <c r="B23" s="184"/>
      <c r="C23" s="184"/>
      <c r="D23" s="184"/>
      <c r="E23" s="184"/>
      <c r="F23" s="184"/>
      <c r="G23" s="184"/>
      <c r="H23" s="184"/>
    </row>
    <row r="26" spans="1:21" x14ac:dyDescent="0.2">
      <c r="M26" s="11"/>
      <c r="O26" s="11"/>
      <c r="Q26" s="11"/>
      <c r="S26" s="11"/>
      <c r="U26" s="11"/>
    </row>
    <row r="27" spans="1:21" ht="12.75" x14ac:dyDescent="0.2">
      <c r="L27" s="121"/>
      <c r="M27" s="11"/>
      <c r="N27" s="121"/>
      <c r="O27" s="11"/>
      <c r="P27" s="121"/>
      <c r="Q27" s="11"/>
      <c r="R27" s="121"/>
      <c r="S27" s="11"/>
      <c r="T27" s="121"/>
      <c r="U27" s="11"/>
    </row>
    <row r="28" spans="1:21" ht="12.75" x14ac:dyDescent="0.2">
      <c r="L28" s="121"/>
      <c r="M28" s="11"/>
      <c r="N28" s="121"/>
      <c r="O28" s="11"/>
      <c r="P28" s="121"/>
      <c r="Q28" s="11"/>
      <c r="R28" s="121"/>
      <c r="S28" s="11"/>
      <c r="T28" s="121"/>
      <c r="U28" s="11"/>
    </row>
    <row r="29" spans="1:21" ht="12.75" x14ac:dyDescent="0.2">
      <c r="L29" s="121"/>
      <c r="M29" s="11"/>
      <c r="N29" s="121"/>
      <c r="O29" s="11"/>
      <c r="P29" s="121"/>
      <c r="Q29" s="11"/>
      <c r="R29" s="121"/>
      <c r="S29" s="11"/>
      <c r="T29" s="121"/>
      <c r="U29" s="11"/>
    </row>
    <row r="30" spans="1:21" ht="12.75" x14ac:dyDescent="0.2">
      <c r="L30" s="121"/>
      <c r="M30" s="11"/>
      <c r="N30" s="121"/>
      <c r="O30" s="11"/>
      <c r="P30" s="121"/>
      <c r="Q30" s="11"/>
      <c r="R30" s="121"/>
      <c r="S30" s="11"/>
      <c r="T30" s="121"/>
      <c r="U30" s="11"/>
    </row>
    <row r="31" spans="1:21" ht="12.75" x14ac:dyDescent="0.2">
      <c r="L31" s="121"/>
      <c r="M31" s="11"/>
      <c r="N31" s="121"/>
      <c r="O31" s="11"/>
      <c r="P31" s="121"/>
      <c r="Q31" s="11"/>
      <c r="R31" s="121"/>
      <c r="S31" s="11"/>
      <c r="T31" s="121"/>
      <c r="U31" s="11"/>
    </row>
    <row r="32" spans="1:21" ht="12.75" x14ac:dyDescent="0.2">
      <c r="L32" s="121"/>
      <c r="M32" s="11"/>
      <c r="N32" s="121"/>
      <c r="O32" s="11"/>
      <c r="P32" s="121"/>
      <c r="Q32" s="11"/>
      <c r="R32" s="121"/>
      <c r="S32" s="11"/>
      <c r="T32" s="121"/>
      <c r="U32" s="11"/>
    </row>
    <row r="33" spans="12:21" ht="12.75" x14ac:dyDescent="0.2">
      <c r="L33" s="121"/>
      <c r="M33" s="11"/>
      <c r="N33" s="121"/>
      <c r="O33" s="11"/>
      <c r="P33" s="121"/>
      <c r="Q33" s="11"/>
      <c r="R33" s="121"/>
      <c r="S33" s="11"/>
      <c r="T33" s="121"/>
      <c r="U33" s="11"/>
    </row>
    <row r="34" spans="12:21" ht="12.75" x14ac:dyDescent="0.2">
      <c r="L34" s="121"/>
      <c r="M34" s="11"/>
      <c r="N34" s="121"/>
      <c r="O34" s="11"/>
      <c r="P34" s="121"/>
      <c r="Q34" s="11"/>
      <c r="R34" s="121"/>
      <c r="S34" s="11"/>
      <c r="T34" s="121"/>
      <c r="U34" s="11"/>
    </row>
    <row r="35" spans="12:21" ht="12.75" x14ac:dyDescent="0.2">
      <c r="L35" s="121"/>
      <c r="M35" s="11"/>
      <c r="N35" s="121"/>
      <c r="O35" s="11"/>
      <c r="P35" s="121"/>
      <c r="Q35" s="11"/>
      <c r="R35" s="121"/>
      <c r="S35" s="11"/>
      <c r="T35" s="121"/>
      <c r="U35" s="11"/>
    </row>
    <row r="36" spans="12:21" ht="12.75" x14ac:dyDescent="0.2">
      <c r="L36" s="121"/>
      <c r="M36" s="11"/>
      <c r="N36" s="121"/>
      <c r="O36" s="11"/>
      <c r="P36" s="121"/>
      <c r="Q36" s="11"/>
      <c r="R36" s="121"/>
      <c r="S36" s="11"/>
      <c r="T36" s="121"/>
      <c r="U36" s="11"/>
    </row>
    <row r="37" spans="12:21" ht="12.75" x14ac:dyDescent="0.2">
      <c r="L37" s="121"/>
      <c r="M37" s="11"/>
      <c r="N37" s="121"/>
      <c r="O37" s="11"/>
      <c r="P37" s="121"/>
      <c r="Q37" s="11"/>
      <c r="R37" s="121"/>
      <c r="S37" s="11"/>
      <c r="T37" s="121"/>
      <c r="U37" s="11"/>
    </row>
    <row r="38" spans="12:21" ht="12.75" x14ac:dyDescent="0.2">
      <c r="L38" s="121"/>
      <c r="M38" s="11"/>
      <c r="N38" s="121"/>
      <c r="O38" s="11"/>
      <c r="P38" s="121"/>
      <c r="Q38" s="11"/>
      <c r="R38" s="121"/>
      <c r="S38" s="11"/>
      <c r="T38" s="121"/>
      <c r="U38" s="11"/>
    </row>
    <row r="39" spans="12:21" ht="12.75" x14ac:dyDescent="0.2">
      <c r="L39" s="121"/>
      <c r="M39" s="11"/>
      <c r="N39" s="121"/>
      <c r="O39" s="11"/>
      <c r="P39" s="121"/>
      <c r="Q39" s="11"/>
      <c r="R39" s="121"/>
      <c r="S39" s="11"/>
      <c r="T39" s="121"/>
      <c r="U39" s="11"/>
    </row>
    <row r="40" spans="12:21" ht="12.75" x14ac:dyDescent="0.2">
      <c r="L40" s="121"/>
      <c r="M40" s="11"/>
      <c r="N40" s="121"/>
      <c r="O40" s="11"/>
      <c r="P40" s="121"/>
      <c r="Q40" s="11"/>
      <c r="R40" s="121"/>
      <c r="S40" s="11"/>
      <c r="T40" s="121"/>
      <c r="U40" s="11"/>
    </row>
    <row r="41" spans="12:21" ht="12.75" x14ac:dyDescent="0.2">
      <c r="L41" s="121"/>
      <c r="M41" s="11"/>
      <c r="N41" s="121"/>
      <c r="O41" s="11"/>
      <c r="P41" s="121"/>
      <c r="Q41" s="11"/>
      <c r="R41" s="121"/>
      <c r="S41" s="11"/>
      <c r="T41" s="121"/>
      <c r="U41" s="11"/>
    </row>
    <row r="42" spans="12:21" ht="12.75" x14ac:dyDescent="0.2">
      <c r="L42" s="121"/>
      <c r="M42" s="11"/>
      <c r="N42" s="121"/>
      <c r="O42" s="11"/>
      <c r="P42" s="121"/>
      <c r="Q42" s="11"/>
      <c r="R42" s="121"/>
      <c r="S42" s="11"/>
      <c r="T42" s="121"/>
      <c r="U42" s="11"/>
    </row>
    <row r="43" spans="12:21" ht="12.75" x14ac:dyDescent="0.2">
      <c r="L43" s="121"/>
      <c r="M43" s="11"/>
      <c r="N43" s="121"/>
      <c r="O43" s="11"/>
      <c r="P43" s="121"/>
      <c r="Q43" s="11"/>
      <c r="R43" s="121"/>
      <c r="S43" s="11"/>
      <c r="T43" s="121"/>
      <c r="U43" s="11"/>
    </row>
    <row r="87" spans="1:15" ht="11.25" customHeight="1" x14ac:dyDescent="0.2">
      <c r="A87" s="176" t="s">
        <v>654</v>
      </c>
      <c r="B87" s="176"/>
      <c r="C87" s="176"/>
      <c r="D87" s="176"/>
      <c r="E87" s="176"/>
      <c r="F87" s="176"/>
      <c r="G87" s="176"/>
      <c r="H87" s="176"/>
      <c r="I87" s="176"/>
      <c r="J87" s="176"/>
      <c r="K87" s="176"/>
      <c r="L87" s="176"/>
      <c r="M87" s="176"/>
      <c r="N87" s="176"/>
      <c r="O87" s="176"/>
    </row>
  </sheetData>
  <sortState xmlns:xlrd2="http://schemas.microsoft.com/office/spreadsheetml/2017/richdata2" ref="R4:S21">
    <sortCondition descending="1" ref="S4:S21"/>
  </sortState>
  <mergeCells count="10">
    <mergeCell ref="A87:O87"/>
    <mergeCell ref="H2:H3"/>
    <mergeCell ref="A1:H1"/>
    <mergeCell ref="A22:H22"/>
    <mergeCell ref="A2:A3"/>
    <mergeCell ref="C2:C3"/>
    <mergeCell ref="D2:F2"/>
    <mergeCell ref="G2:G3"/>
    <mergeCell ref="B2:B3"/>
    <mergeCell ref="A23:H23"/>
  </mergeCells>
  <phoneticPr fontId="4" type="noConversion"/>
  <pageMargins left="0.75" right="0.75" top="1" bottom="1" header="0" footer="0"/>
  <headerFooter alignWithMargins="0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92D050"/>
  </sheetPr>
  <dimension ref="A1:T58"/>
  <sheetViews>
    <sheetView workbookViewId="0">
      <selection activeCell="C11" sqref="C11"/>
    </sheetView>
  </sheetViews>
  <sheetFormatPr baseColWidth="10" defaultColWidth="11.42578125" defaultRowHeight="11.25" x14ac:dyDescent="0.2"/>
  <cols>
    <col min="1" max="1" width="38.28515625" style="1" customWidth="1"/>
    <col min="2" max="15" width="7.5703125" style="1" customWidth="1"/>
    <col min="16" max="17" width="8.28515625" style="1" customWidth="1"/>
    <col min="18" max="16384" width="11.42578125" style="1"/>
  </cols>
  <sheetData>
    <row r="1" spans="1:17" x14ac:dyDescent="0.2">
      <c r="A1" s="171" t="s">
        <v>459</v>
      </c>
      <c r="B1" s="171"/>
      <c r="C1" s="171"/>
      <c r="D1" s="171"/>
      <c r="E1" s="171"/>
      <c r="F1" s="171"/>
      <c r="G1" s="171"/>
      <c r="H1" s="171"/>
      <c r="I1" s="171"/>
      <c r="J1" s="171"/>
      <c r="K1" s="171"/>
      <c r="L1" s="171"/>
      <c r="M1" s="171"/>
      <c r="N1" s="171"/>
      <c r="O1" s="171"/>
      <c r="P1" s="202"/>
      <c r="Q1" s="202"/>
    </row>
    <row r="2" spans="1:17" ht="22.5" x14ac:dyDescent="0.2">
      <c r="A2" s="13"/>
      <c r="B2" s="143" t="s">
        <v>82</v>
      </c>
      <c r="C2" s="143" t="s">
        <v>81</v>
      </c>
      <c r="D2" s="143" t="s">
        <v>80</v>
      </c>
      <c r="E2" s="143" t="s">
        <v>79</v>
      </c>
      <c r="F2" s="143" t="s">
        <v>78</v>
      </c>
      <c r="G2" s="143" t="s">
        <v>77</v>
      </c>
      <c r="H2" s="143" t="s">
        <v>76</v>
      </c>
      <c r="I2" s="143" t="s">
        <v>75</v>
      </c>
      <c r="J2" s="143" t="s">
        <v>74</v>
      </c>
      <c r="K2" s="143" t="s">
        <v>73</v>
      </c>
      <c r="L2" s="143">
        <v>2018</v>
      </c>
      <c r="M2" s="143">
        <v>2019</v>
      </c>
      <c r="N2" s="143">
        <v>2020</v>
      </c>
      <c r="O2" s="143">
        <v>2021</v>
      </c>
      <c r="P2" s="143" t="s">
        <v>655</v>
      </c>
      <c r="Q2" s="143" t="s">
        <v>656</v>
      </c>
    </row>
    <row r="3" spans="1:17" x14ac:dyDescent="0.2">
      <c r="A3" s="19" t="s">
        <v>38</v>
      </c>
      <c r="B3" s="20">
        <v>93335</v>
      </c>
      <c r="C3" s="20">
        <v>91826</v>
      </c>
      <c r="D3" s="20">
        <v>89562</v>
      </c>
      <c r="E3" s="20">
        <v>87461</v>
      </c>
      <c r="F3" s="20">
        <v>85372</v>
      </c>
      <c r="G3" s="20">
        <v>85044</v>
      </c>
      <c r="H3" s="20">
        <v>84270</v>
      </c>
      <c r="I3" s="20">
        <v>87111</v>
      </c>
      <c r="J3" s="20">
        <v>89341</v>
      </c>
      <c r="K3" s="20">
        <v>93067</v>
      </c>
      <c r="L3" s="20">
        <v>96638</v>
      </c>
      <c r="M3" s="20">
        <v>98712</v>
      </c>
      <c r="N3" s="20">
        <v>100022</v>
      </c>
      <c r="O3" s="20">
        <v>98120</v>
      </c>
      <c r="P3" s="21">
        <f>(O3/N3-1)*100</f>
        <v>-1.9015816520365547</v>
      </c>
      <c r="Q3" s="21">
        <f>(O3/B3-1)*100</f>
        <v>5.1266941661755938</v>
      </c>
    </row>
    <row r="4" spans="1:17" x14ac:dyDescent="0.2">
      <c r="A4" s="17" t="s">
        <v>83</v>
      </c>
      <c r="B4" s="10">
        <v>5488</v>
      </c>
      <c r="C4" s="10">
        <v>5564</v>
      </c>
      <c r="D4" s="10">
        <v>5080</v>
      </c>
      <c r="E4" s="10">
        <v>4739</v>
      </c>
      <c r="F4" s="10">
        <v>4604</v>
      </c>
      <c r="G4" s="10">
        <v>4551</v>
      </c>
      <c r="H4" s="10">
        <v>4408</v>
      </c>
      <c r="I4" s="10">
        <v>4413</v>
      </c>
      <c r="J4" s="10">
        <v>4420</v>
      </c>
      <c r="K4" s="10">
        <v>4580</v>
      </c>
      <c r="L4" s="10">
        <v>4877</v>
      </c>
      <c r="M4" s="10">
        <v>4893</v>
      </c>
      <c r="N4" s="10">
        <v>4834</v>
      </c>
      <c r="O4" s="10">
        <v>4735</v>
      </c>
      <c r="P4" s="16">
        <f>(O4/N4-1)*100</f>
        <v>-2.0479933802234229</v>
      </c>
      <c r="Q4" s="16">
        <f>(O4/B4-1)*100</f>
        <v>-13.72084548104956</v>
      </c>
    </row>
    <row r="5" spans="1:17" x14ac:dyDescent="0.2">
      <c r="A5" s="18" t="s">
        <v>84</v>
      </c>
      <c r="B5" s="10">
        <v>70</v>
      </c>
      <c r="C5" s="10">
        <v>68</v>
      </c>
      <c r="D5" s="10">
        <v>64</v>
      </c>
      <c r="E5" s="10">
        <v>57</v>
      </c>
      <c r="F5" s="10">
        <v>57</v>
      </c>
      <c r="G5" s="10">
        <v>56</v>
      </c>
      <c r="H5" s="10">
        <v>51</v>
      </c>
      <c r="I5" s="10">
        <v>53</v>
      </c>
      <c r="J5" s="10">
        <v>50</v>
      </c>
      <c r="K5" s="10">
        <v>57</v>
      </c>
      <c r="L5" s="10">
        <v>61</v>
      </c>
      <c r="M5" s="10">
        <v>55</v>
      </c>
      <c r="N5" s="10">
        <v>52</v>
      </c>
      <c r="O5" s="10">
        <v>51</v>
      </c>
      <c r="P5" s="16">
        <f t="shared" ref="P5:P24" si="0">(O5/N5-1)*100</f>
        <v>-1.9230769230769273</v>
      </c>
      <c r="Q5" s="16">
        <f t="shared" ref="Q5:Q23" si="1">(O5/B5-1)*100</f>
        <v>-27.142857142857146</v>
      </c>
    </row>
    <row r="6" spans="1:17" x14ac:dyDescent="0.2">
      <c r="A6" s="18" t="s">
        <v>85</v>
      </c>
      <c r="B6" s="10">
        <v>4999</v>
      </c>
      <c r="C6" s="10">
        <v>4911</v>
      </c>
      <c r="D6" s="10">
        <v>4557</v>
      </c>
      <c r="E6" s="10">
        <v>4244</v>
      </c>
      <c r="F6" s="10">
        <v>4119</v>
      </c>
      <c r="G6" s="10">
        <v>4044</v>
      </c>
      <c r="H6" s="10">
        <v>3913</v>
      </c>
      <c r="I6" s="10">
        <v>3920</v>
      </c>
      <c r="J6" s="10">
        <v>3938</v>
      </c>
      <c r="K6" s="10">
        <v>4067</v>
      </c>
      <c r="L6" s="10">
        <v>4381</v>
      </c>
      <c r="M6" s="10">
        <v>4515</v>
      </c>
      <c r="N6" s="10">
        <v>4451</v>
      </c>
      <c r="O6" s="10">
        <v>4356</v>
      </c>
      <c r="P6" s="16">
        <f t="shared" si="0"/>
        <v>-2.1343518310491971</v>
      </c>
      <c r="Q6" s="16">
        <f t="shared" si="1"/>
        <v>-12.862572514502901</v>
      </c>
    </row>
    <row r="7" spans="1:17" x14ac:dyDescent="0.2">
      <c r="A7" s="18" t="s">
        <v>86</v>
      </c>
      <c r="B7" s="10">
        <v>419</v>
      </c>
      <c r="C7" s="10">
        <v>585</v>
      </c>
      <c r="D7" s="10">
        <v>459</v>
      </c>
      <c r="E7" s="10">
        <v>438</v>
      </c>
      <c r="F7" s="10">
        <v>428</v>
      </c>
      <c r="G7" s="10">
        <v>451</v>
      </c>
      <c r="H7" s="10">
        <v>444</v>
      </c>
      <c r="I7" s="10">
        <v>440</v>
      </c>
      <c r="J7" s="10">
        <v>432</v>
      </c>
      <c r="K7" s="10">
        <v>456</v>
      </c>
      <c r="L7" s="10">
        <v>435</v>
      </c>
      <c r="M7" s="10">
        <v>323</v>
      </c>
      <c r="N7" s="10">
        <v>331</v>
      </c>
      <c r="O7" s="10">
        <v>328</v>
      </c>
      <c r="P7" s="16">
        <f t="shared" si="0"/>
        <v>-0.90634441087613649</v>
      </c>
      <c r="Q7" s="16">
        <f t="shared" si="1"/>
        <v>-21.718377088305484</v>
      </c>
    </row>
    <row r="8" spans="1:17" x14ac:dyDescent="0.2">
      <c r="A8" s="17" t="s">
        <v>35</v>
      </c>
      <c r="B8" s="10">
        <v>20359</v>
      </c>
      <c r="C8" s="10">
        <v>18575</v>
      </c>
      <c r="D8" s="10">
        <v>17029</v>
      </c>
      <c r="E8" s="10">
        <v>16071</v>
      </c>
      <c r="F8" s="10">
        <v>15126</v>
      </c>
      <c r="G8" s="10">
        <v>14526</v>
      </c>
      <c r="H8" s="10">
        <v>14020</v>
      </c>
      <c r="I8" s="10">
        <v>14485</v>
      </c>
      <c r="J8" s="10">
        <v>14989</v>
      </c>
      <c r="K8" s="10">
        <v>15459</v>
      </c>
      <c r="L8" s="10">
        <v>16502</v>
      </c>
      <c r="M8" s="10">
        <v>17331</v>
      </c>
      <c r="N8" s="10">
        <v>17291</v>
      </c>
      <c r="O8" s="10">
        <v>16837</v>
      </c>
      <c r="P8" s="16">
        <f t="shared" si="0"/>
        <v>-2.625643398299693</v>
      </c>
      <c r="Q8" s="16">
        <f t="shared" si="1"/>
        <v>-17.299474433911289</v>
      </c>
    </row>
    <row r="9" spans="1:17" x14ac:dyDescent="0.2">
      <c r="A9" s="18" t="s">
        <v>99</v>
      </c>
      <c r="B9" s="10">
        <v>13542</v>
      </c>
      <c r="C9" s="10">
        <v>12278</v>
      </c>
      <c r="D9" s="10">
        <v>11067</v>
      </c>
      <c r="E9" s="10">
        <v>10413</v>
      </c>
      <c r="F9" s="10">
        <v>9691</v>
      </c>
      <c r="G9" s="10">
        <v>9256</v>
      </c>
      <c r="H9" s="10">
        <v>8850</v>
      </c>
      <c r="I9" s="10">
        <v>9085</v>
      </c>
      <c r="J9" s="10">
        <v>9350</v>
      </c>
      <c r="K9" s="10">
        <v>9515</v>
      </c>
      <c r="L9" s="10">
        <v>10082</v>
      </c>
      <c r="M9" s="10">
        <v>10818</v>
      </c>
      <c r="N9" s="10">
        <v>10717</v>
      </c>
      <c r="O9" s="10">
        <v>10421</v>
      </c>
      <c r="P9" s="16">
        <f t="shared" si="0"/>
        <v>-2.7619669683680126</v>
      </c>
      <c r="Q9" s="16">
        <f t="shared" si="1"/>
        <v>-23.046817309112388</v>
      </c>
    </row>
    <row r="10" spans="1:17" x14ac:dyDescent="0.2">
      <c r="A10" s="18" t="s">
        <v>657</v>
      </c>
      <c r="B10" s="10">
        <v>436</v>
      </c>
      <c r="C10" s="10">
        <v>461</v>
      </c>
      <c r="D10" s="10">
        <v>433</v>
      </c>
      <c r="E10" s="10">
        <v>410</v>
      </c>
      <c r="F10" s="10">
        <v>378</v>
      </c>
      <c r="G10" s="10">
        <v>298</v>
      </c>
      <c r="H10" s="10">
        <v>270</v>
      </c>
      <c r="I10" s="10">
        <v>271</v>
      </c>
      <c r="J10" s="10">
        <v>259</v>
      </c>
      <c r="K10" s="10">
        <v>263</v>
      </c>
      <c r="L10" s="10">
        <v>287</v>
      </c>
      <c r="M10" s="10">
        <v>248</v>
      </c>
      <c r="N10" s="10">
        <v>231</v>
      </c>
      <c r="O10" s="10">
        <v>220</v>
      </c>
      <c r="P10" s="16">
        <f t="shared" si="0"/>
        <v>-4.7619047619047672</v>
      </c>
      <c r="Q10" s="16">
        <f>(O10/B10-1)*100</f>
        <v>-49.541284403669728</v>
      </c>
    </row>
    <row r="11" spans="1:17" x14ac:dyDescent="0.2">
      <c r="A11" s="18" t="s">
        <v>100</v>
      </c>
      <c r="B11" s="10">
        <v>6381</v>
      </c>
      <c r="C11" s="10">
        <v>5836</v>
      </c>
      <c r="D11" s="10">
        <v>5529</v>
      </c>
      <c r="E11" s="10">
        <v>5248</v>
      </c>
      <c r="F11" s="10">
        <v>5057</v>
      </c>
      <c r="G11" s="10">
        <v>4972</v>
      </c>
      <c r="H11" s="10">
        <v>4900</v>
      </c>
      <c r="I11" s="10">
        <v>5129</v>
      </c>
      <c r="J11" s="10">
        <v>5380</v>
      </c>
      <c r="K11" s="10">
        <v>5681</v>
      </c>
      <c r="L11" s="10">
        <v>6133</v>
      </c>
      <c r="M11" s="10">
        <v>6265</v>
      </c>
      <c r="N11" s="10">
        <v>6343</v>
      </c>
      <c r="O11" s="10">
        <v>6196</v>
      </c>
      <c r="P11" s="16">
        <f t="shared" si="0"/>
        <v>-2.3175153712754248</v>
      </c>
      <c r="Q11" s="16">
        <f t="shared" si="1"/>
        <v>-2.8992320952828665</v>
      </c>
    </row>
    <row r="12" spans="1:17" x14ac:dyDescent="0.2">
      <c r="A12" s="17" t="s">
        <v>36</v>
      </c>
      <c r="B12" s="10">
        <v>67488</v>
      </c>
      <c r="C12" s="10">
        <v>67687</v>
      </c>
      <c r="D12" s="10">
        <v>67453</v>
      </c>
      <c r="E12" s="10">
        <v>66651</v>
      </c>
      <c r="F12" s="10">
        <v>65642</v>
      </c>
      <c r="G12" s="10">
        <v>65967</v>
      </c>
      <c r="H12" s="10">
        <v>65842</v>
      </c>
      <c r="I12" s="10">
        <v>68213</v>
      </c>
      <c r="J12" s="10">
        <v>69932</v>
      </c>
      <c r="K12" s="10">
        <v>73028</v>
      </c>
      <c r="L12" s="10">
        <v>75259</v>
      </c>
      <c r="M12" s="10">
        <v>76488</v>
      </c>
      <c r="N12" s="10">
        <v>77897</v>
      </c>
      <c r="O12" s="10">
        <v>76548</v>
      </c>
      <c r="P12" s="16">
        <f t="shared" si="0"/>
        <v>-1.7317740092686496</v>
      </c>
      <c r="Q12" s="16">
        <f t="shared" si="1"/>
        <v>13.424608819345663</v>
      </c>
    </row>
    <row r="13" spans="1:17" x14ac:dyDescent="0.2">
      <c r="A13" s="18" t="s">
        <v>87</v>
      </c>
      <c r="B13" s="10">
        <v>19338</v>
      </c>
      <c r="C13" s="10">
        <v>18958</v>
      </c>
      <c r="D13" s="10">
        <v>18345</v>
      </c>
      <c r="E13" s="10">
        <v>17626</v>
      </c>
      <c r="F13" s="10">
        <v>17338</v>
      </c>
      <c r="G13" s="10">
        <v>17075</v>
      </c>
      <c r="H13" s="10">
        <v>16632</v>
      </c>
      <c r="I13" s="10">
        <v>16672</v>
      </c>
      <c r="J13" s="10">
        <v>16527</v>
      </c>
      <c r="K13" s="10">
        <v>16565</v>
      </c>
      <c r="L13" s="10">
        <v>16442</v>
      </c>
      <c r="M13" s="10">
        <v>16386</v>
      </c>
      <c r="N13" s="10">
        <v>15884</v>
      </c>
      <c r="O13" s="10">
        <v>15474</v>
      </c>
      <c r="P13" s="16">
        <f t="shared" si="0"/>
        <v>-2.5812138000503637</v>
      </c>
      <c r="Q13" s="16">
        <f t="shared" si="1"/>
        <v>-19.981383803909402</v>
      </c>
    </row>
    <row r="14" spans="1:17" x14ac:dyDescent="0.2">
      <c r="A14" s="18" t="s">
        <v>88</v>
      </c>
      <c r="B14" s="10">
        <v>4830</v>
      </c>
      <c r="C14" s="10">
        <v>4759</v>
      </c>
      <c r="D14" s="10">
        <v>4616</v>
      </c>
      <c r="E14" s="10">
        <v>4469</v>
      </c>
      <c r="F14" s="10">
        <v>4383</v>
      </c>
      <c r="G14" s="10">
        <v>4251</v>
      </c>
      <c r="H14" s="10">
        <v>4139</v>
      </c>
      <c r="I14" s="10">
        <v>4132</v>
      </c>
      <c r="J14" s="10">
        <v>4170</v>
      </c>
      <c r="K14" s="10">
        <v>4294</v>
      </c>
      <c r="L14" s="10">
        <v>4435</v>
      </c>
      <c r="M14" s="10">
        <v>4356</v>
      </c>
      <c r="N14" s="10">
        <v>4609</v>
      </c>
      <c r="O14" s="10">
        <v>4713</v>
      </c>
      <c r="P14" s="16">
        <f t="shared" si="0"/>
        <v>2.256454762421356</v>
      </c>
      <c r="Q14" s="16">
        <f t="shared" si="1"/>
        <v>-2.4223602484472084</v>
      </c>
    </row>
    <row r="15" spans="1:17" x14ac:dyDescent="0.2">
      <c r="A15" s="18" t="s">
        <v>89</v>
      </c>
      <c r="B15" s="10">
        <v>10371</v>
      </c>
      <c r="C15" s="10">
        <v>10394</v>
      </c>
      <c r="D15" s="10">
        <v>10072</v>
      </c>
      <c r="E15" s="10">
        <v>9962</v>
      </c>
      <c r="F15" s="10">
        <v>9912</v>
      </c>
      <c r="G15" s="10">
        <v>9903</v>
      </c>
      <c r="H15" s="10">
        <v>9796</v>
      </c>
      <c r="I15" s="10">
        <v>9840</v>
      </c>
      <c r="J15" s="10">
        <v>9910</v>
      </c>
      <c r="K15" s="10">
        <v>10393</v>
      </c>
      <c r="L15" s="10">
        <v>10771</v>
      </c>
      <c r="M15" s="10">
        <v>10637</v>
      </c>
      <c r="N15" s="10">
        <v>10679</v>
      </c>
      <c r="O15" s="10">
        <v>10403</v>
      </c>
      <c r="P15" s="16">
        <f t="shared" si="0"/>
        <v>-2.5845116583949834</v>
      </c>
      <c r="Q15" s="16">
        <f t="shared" si="1"/>
        <v>0.30855269501495197</v>
      </c>
    </row>
    <row r="16" spans="1:17" x14ac:dyDescent="0.2">
      <c r="A16" s="18" t="s">
        <v>90</v>
      </c>
      <c r="B16" s="10">
        <v>1143</v>
      </c>
      <c r="C16" s="10">
        <v>1178</v>
      </c>
      <c r="D16" s="10">
        <v>1229</v>
      </c>
      <c r="E16" s="10">
        <v>1223</v>
      </c>
      <c r="F16" s="10">
        <v>1255</v>
      </c>
      <c r="G16" s="10">
        <v>1244</v>
      </c>
      <c r="H16" s="10">
        <v>1283</v>
      </c>
      <c r="I16" s="10">
        <v>1403</v>
      </c>
      <c r="J16" s="10">
        <v>1423</v>
      </c>
      <c r="K16" s="10">
        <v>1466</v>
      </c>
      <c r="L16" s="10">
        <v>1549</v>
      </c>
      <c r="M16" s="10">
        <v>1542</v>
      </c>
      <c r="N16" s="10">
        <v>1515</v>
      </c>
      <c r="O16" s="10">
        <v>1535</v>
      </c>
      <c r="P16" s="16">
        <f t="shared" si="0"/>
        <v>1.3201320132013139</v>
      </c>
      <c r="Q16" s="16">
        <f t="shared" si="1"/>
        <v>34.295713035870513</v>
      </c>
    </row>
    <row r="17" spans="1:17" x14ac:dyDescent="0.2">
      <c r="A17" s="18" t="s">
        <v>91</v>
      </c>
      <c r="B17" s="10">
        <v>1720</v>
      </c>
      <c r="C17" s="10">
        <v>1737</v>
      </c>
      <c r="D17" s="10">
        <v>1760</v>
      </c>
      <c r="E17" s="10">
        <v>1702</v>
      </c>
      <c r="F17" s="10">
        <v>1695</v>
      </c>
      <c r="G17" s="10">
        <v>1707</v>
      </c>
      <c r="H17" s="10">
        <v>1602</v>
      </c>
      <c r="I17" s="10">
        <v>1627</v>
      </c>
      <c r="J17" s="10">
        <v>1723</v>
      </c>
      <c r="K17" s="10">
        <v>1762</v>
      </c>
      <c r="L17" s="10">
        <v>1778</v>
      </c>
      <c r="M17" s="10">
        <v>1737</v>
      </c>
      <c r="N17" s="10">
        <v>1765</v>
      </c>
      <c r="O17" s="10">
        <v>1803</v>
      </c>
      <c r="P17" s="16">
        <f t="shared" si="0"/>
        <v>2.1529745042492943</v>
      </c>
      <c r="Q17" s="16">
        <f t="shared" si="1"/>
        <v>4.8255813953488325</v>
      </c>
    </row>
    <row r="18" spans="1:17" x14ac:dyDescent="0.2">
      <c r="A18" s="18" t="s">
        <v>92</v>
      </c>
      <c r="B18" s="10">
        <v>3775</v>
      </c>
      <c r="C18" s="10">
        <v>3986</v>
      </c>
      <c r="D18" s="10">
        <v>4003</v>
      </c>
      <c r="E18" s="10">
        <v>4134</v>
      </c>
      <c r="F18" s="10">
        <v>4297</v>
      </c>
      <c r="G18" s="10">
        <v>4373</v>
      </c>
      <c r="H18" s="10">
        <v>4695</v>
      </c>
      <c r="I18" s="10">
        <v>5209</v>
      </c>
      <c r="J18" s="10">
        <v>5715</v>
      </c>
      <c r="K18" s="10">
        <v>6362</v>
      </c>
      <c r="L18" s="10">
        <v>6872</v>
      </c>
      <c r="M18" s="10">
        <v>7105</v>
      </c>
      <c r="N18" s="10">
        <v>7335</v>
      </c>
      <c r="O18" s="10">
        <v>7333</v>
      </c>
      <c r="P18" s="16">
        <f t="shared" si="0"/>
        <v>-2.7266530334013606E-2</v>
      </c>
      <c r="Q18" s="16">
        <f t="shared" si="1"/>
        <v>94.251655629139066</v>
      </c>
    </row>
    <row r="19" spans="1:17" x14ac:dyDescent="0.2">
      <c r="A19" s="18" t="s">
        <v>93</v>
      </c>
      <c r="B19" s="10">
        <v>10311</v>
      </c>
      <c r="C19" s="10">
        <v>10203</v>
      </c>
      <c r="D19" s="10">
        <v>10239</v>
      </c>
      <c r="E19" s="10">
        <v>9713</v>
      </c>
      <c r="F19" s="10">
        <v>9256</v>
      </c>
      <c r="G19" s="10">
        <v>9498</v>
      </c>
      <c r="H19" s="10">
        <v>9211</v>
      </c>
      <c r="I19" s="10">
        <v>9602</v>
      </c>
      <c r="J19" s="10">
        <v>9894</v>
      </c>
      <c r="K19" s="10">
        <v>10355</v>
      </c>
      <c r="L19" s="10">
        <v>10823</v>
      </c>
      <c r="M19" s="10">
        <v>11280</v>
      </c>
      <c r="N19" s="10">
        <v>11510</v>
      </c>
      <c r="O19" s="10">
        <v>11244</v>
      </c>
      <c r="P19" s="16">
        <f t="shared" si="0"/>
        <v>-2.3110338835794941</v>
      </c>
      <c r="Q19" s="16">
        <f t="shared" si="1"/>
        <v>9.0485888856560948</v>
      </c>
    </row>
    <row r="20" spans="1:17" x14ac:dyDescent="0.2">
      <c r="A20" s="18" t="s">
        <v>94</v>
      </c>
      <c r="B20" s="10">
        <v>5075</v>
      </c>
      <c r="C20" s="10">
        <v>5101</v>
      </c>
      <c r="D20" s="10">
        <v>5741</v>
      </c>
      <c r="E20" s="10">
        <v>6118</v>
      </c>
      <c r="F20" s="10">
        <v>5919</v>
      </c>
      <c r="G20" s="10">
        <v>6133</v>
      </c>
      <c r="H20" s="10">
        <v>6529</v>
      </c>
      <c r="I20" s="10">
        <v>6842</v>
      </c>
      <c r="J20" s="10">
        <v>7153</v>
      </c>
      <c r="K20" s="10">
        <v>7634</v>
      </c>
      <c r="L20" s="10">
        <v>7968</v>
      </c>
      <c r="M20" s="10">
        <v>8228</v>
      </c>
      <c r="N20" s="10">
        <v>8574</v>
      </c>
      <c r="O20" s="10">
        <v>8427</v>
      </c>
      <c r="P20" s="16">
        <f t="shared" si="0"/>
        <v>-1.7144856543037101</v>
      </c>
      <c r="Q20" s="16">
        <f t="shared" si="1"/>
        <v>66.049261083743843</v>
      </c>
    </row>
    <row r="21" spans="1:17" x14ac:dyDescent="0.2">
      <c r="A21" s="18" t="s">
        <v>95</v>
      </c>
      <c r="B21" s="10">
        <v>1486</v>
      </c>
      <c r="C21" s="10">
        <v>1556</v>
      </c>
      <c r="D21" s="10">
        <v>1574</v>
      </c>
      <c r="E21" s="10">
        <v>1589</v>
      </c>
      <c r="F21" s="10">
        <v>1623</v>
      </c>
      <c r="G21" s="10">
        <v>1665</v>
      </c>
      <c r="H21" s="10">
        <v>1787</v>
      </c>
      <c r="I21" s="10">
        <v>2020</v>
      </c>
      <c r="J21" s="10">
        <v>2114</v>
      </c>
      <c r="K21" s="10">
        <v>2267</v>
      </c>
      <c r="L21" s="10">
        <v>2301</v>
      </c>
      <c r="M21" s="10">
        <v>2324</v>
      </c>
      <c r="N21" s="10">
        <v>2462</v>
      </c>
      <c r="O21" s="10">
        <v>2371</v>
      </c>
      <c r="P21" s="16">
        <f t="shared" si="0"/>
        <v>-3.6961819658813955</v>
      </c>
      <c r="Q21" s="16">
        <f t="shared" si="1"/>
        <v>59.55585464333781</v>
      </c>
    </row>
    <row r="22" spans="1:17" x14ac:dyDescent="0.2">
      <c r="A22" s="18" t="s">
        <v>96</v>
      </c>
      <c r="B22" s="10">
        <v>3201</v>
      </c>
      <c r="C22" s="10">
        <v>3356</v>
      </c>
      <c r="D22" s="10">
        <v>3465</v>
      </c>
      <c r="E22" s="10">
        <v>3804</v>
      </c>
      <c r="F22" s="10">
        <v>3717</v>
      </c>
      <c r="G22" s="10">
        <v>3781</v>
      </c>
      <c r="H22" s="10">
        <v>3635</v>
      </c>
      <c r="I22" s="10">
        <v>3836</v>
      </c>
      <c r="J22" s="10">
        <v>3914</v>
      </c>
      <c r="K22" s="10">
        <v>4104</v>
      </c>
      <c r="L22" s="10">
        <v>4270</v>
      </c>
      <c r="M22" s="10">
        <v>4350</v>
      </c>
      <c r="N22" s="10">
        <v>4576</v>
      </c>
      <c r="O22" s="10">
        <v>4433</v>
      </c>
      <c r="P22" s="16">
        <f t="shared" si="0"/>
        <v>-3.125</v>
      </c>
      <c r="Q22" s="16">
        <f t="shared" si="1"/>
        <v>38.487972508591064</v>
      </c>
    </row>
    <row r="23" spans="1:17" x14ac:dyDescent="0.2">
      <c r="A23" s="18" t="s">
        <v>97</v>
      </c>
      <c r="B23" s="10">
        <v>2231</v>
      </c>
      <c r="C23" s="10">
        <v>2296</v>
      </c>
      <c r="D23" s="10">
        <v>2229</v>
      </c>
      <c r="E23" s="10">
        <v>2190</v>
      </c>
      <c r="F23" s="10">
        <v>2224</v>
      </c>
      <c r="G23" s="10">
        <v>2312</v>
      </c>
      <c r="H23" s="10">
        <v>2353</v>
      </c>
      <c r="I23" s="10">
        <v>2570</v>
      </c>
      <c r="J23" s="10">
        <v>2731</v>
      </c>
      <c r="K23" s="10">
        <v>2879</v>
      </c>
      <c r="L23" s="10">
        <v>2932</v>
      </c>
      <c r="M23" s="10">
        <v>3272</v>
      </c>
      <c r="N23" s="10">
        <v>3465</v>
      </c>
      <c r="O23" s="10">
        <v>3306</v>
      </c>
      <c r="P23" s="16">
        <f t="shared" si="0"/>
        <v>-4.5887445887445866</v>
      </c>
      <c r="Q23" s="16">
        <f t="shared" si="1"/>
        <v>48.18467055132227</v>
      </c>
    </row>
    <row r="24" spans="1:17" x14ac:dyDescent="0.2">
      <c r="A24" s="18" t="s">
        <v>98</v>
      </c>
      <c r="B24" s="10">
        <v>4007</v>
      </c>
      <c r="C24" s="10">
        <v>4163</v>
      </c>
      <c r="D24" s="10">
        <v>4180</v>
      </c>
      <c r="E24" s="10">
        <v>4121</v>
      </c>
      <c r="F24" s="10">
        <v>4023</v>
      </c>
      <c r="G24" s="10">
        <v>4025</v>
      </c>
      <c r="H24" s="10">
        <v>4180</v>
      </c>
      <c r="I24" s="10">
        <v>4460</v>
      </c>
      <c r="J24" s="10">
        <v>4658</v>
      </c>
      <c r="K24" s="10">
        <v>4947</v>
      </c>
      <c r="L24" s="10">
        <v>5118</v>
      </c>
      <c r="M24" s="10">
        <v>5271</v>
      </c>
      <c r="N24" s="10">
        <v>5523</v>
      </c>
      <c r="O24" s="10">
        <v>5506</v>
      </c>
      <c r="P24" s="16">
        <f t="shared" si="0"/>
        <v>-0.30780372985695914</v>
      </c>
      <c r="Q24" s="16">
        <f>(O24/B24-1)*100</f>
        <v>37.409533316695786</v>
      </c>
    </row>
    <row r="25" spans="1:17" ht="13.5" customHeight="1" x14ac:dyDescent="0.2">
      <c r="A25" s="183" t="s">
        <v>658</v>
      </c>
      <c r="B25" s="183"/>
      <c r="C25" s="183"/>
      <c r="D25" s="183"/>
      <c r="E25" s="183"/>
      <c r="F25" s="183"/>
      <c r="G25" s="183"/>
      <c r="H25" s="203"/>
      <c r="I25" s="203"/>
      <c r="J25" s="203"/>
      <c r="K25" s="203"/>
      <c r="L25" s="203"/>
      <c r="M25" s="203"/>
      <c r="N25" s="203"/>
      <c r="O25" s="203"/>
      <c r="P25" s="203"/>
      <c r="Q25" s="203"/>
    </row>
    <row r="27" spans="1:17" x14ac:dyDescent="0.2">
      <c r="C27" s="104" t="s">
        <v>464</v>
      </c>
      <c r="D27" s="104" t="s">
        <v>465</v>
      </c>
      <c r="E27" s="104" t="s">
        <v>466</v>
      </c>
      <c r="F27" s="104" t="s">
        <v>467</v>
      </c>
      <c r="G27" s="104" t="s">
        <v>468</v>
      </c>
      <c r="H27" s="104" t="s">
        <v>469</v>
      </c>
      <c r="I27" s="104" t="s">
        <v>470</v>
      </c>
      <c r="J27" s="104" t="s">
        <v>471</v>
      </c>
      <c r="K27" s="104" t="s">
        <v>472</v>
      </c>
      <c r="L27" s="104" t="s">
        <v>473</v>
      </c>
      <c r="M27" s="104" t="s">
        <v>474</v>
      </c>
      <c r="N27" s="104" t="s">
        <v>475</v>
      </c>
      <c r="O27" s="104" t="s">
        <v>476</v>
      </c>
    </row>
    <row r="28" spans="1:17" x14ac:dyDescent="0.2">
      <c r="B28" s="1" t="s">
        <v>659</v>
      </c>
      <c r="C28" s="11">
        <f>(C3/B3-1)*100</f>
        <v>-1.6167568436277868</v>
      </c>
      <c r="D28" s="11">
        <f t="shared" ref="D28:O29" si="2">(D3/C3-1)*100</f>
        <v>-2.4655326378149933</v>
      </c>
      <c r="E28" s="11">
        <f t="shared" si="2"/>
        <v>-2.3458609678211784</v>
      </c>
      <c r="F28" s="11">
        <f t="shared" si="2"/>
        <v>-2.3884931569499557</v>
      </c>
      <c r="G28" s="11">
        <f t="shared" si="2"/>
        <v>-0.3842009089631282</v>
      </c>
      <c r="H28" s="11">
        <f t="shared" si="2"/>
        <v>-0.91011711584590982</v>
      </c>
      <c r="I28" s="11">
        <f t="shared" si="2"/>
        <v>3.3713065147739307</v>
      </c>
      <c r="J28" s="11">
        <f t="shared" si="2"/>
        <v>2.5599522448370493</v>
      </c>
      <c r="K28" s="11">
        <f t="shared" si="2"/>
        <v>4.1705376031161423</v>
      </c>
      <c r="L28" s="11">
        <f t="shared" si="2"/>
        <v>3.8370206410435426</v>
      </c>
      <c r="M28" s="11">
        <f t="shared" si="2"/>
        <v>2.1461536869554321</v>
      </c>
      <c r="N28" s="11">
        <f t="shared" si="2"/>
        <v>1.3270929572898993</v>
      </c>
      <c r="O28" s="11">
        <f t="shared" si="2"/>
        <v>-1.9015816520365547</v>
      </c>
      <c r="P28" s="11"/>
    </row>
    <row r="29" spans="1:17" x14ac:dyDescent="0.2">
      <c r="B29" s="1" t="str">
        <f>A4</f>
        <v>Indústria</v>
      </c>
      <c r="C29" s="11">
        <f>(C4/B4-1)*100</f>
        <v>1.3848396501457749</v>
      </c>
      <c r="D29" s="11">
        <f t="shared" si="2"/>
        <v>-8.6987778576563599</v>
      </c>
      <c r="E29" s="11">
        <f t="shared" si="2"/>
        <v>-6.7125984251968474</v>
      </c>
      <c r="F29" s="11">
        <f t="shared" si="2"/>
        <v>-2.8487022578603027</v>
      </c>
      <c r="G29" s="11">
        <f t="shared" si="2"/>
        <v>-1.1511728931363985</v>
      </c>
      <c r="H29" s="11">
        <f t="shared" si="2"/>
        <v>-3.1421665568007073</v>
      </c>
      <c r="I29" s="11">
        <f t="shared" si="2"/>
        <v>0.11343012704174704</v>
      </c>
      <c r="J29" s="11">
        <f t="shared" si="2"/>
        <v>0.15862225243599148</v>
      </c>
      <c r="K29" s="11">
        <f t="shared" si="2"/>
        <v>3.6199095022624528</v>
      </c>
      <c r="L29" s="11">
        <f t="shared" si="2"/>
        <v>6.4847161572052503</v>
      </c>
      <c r="M29" s="11">
        <f t="shared" si="2"/>
        <v>0.32807053516505924</v>
      </c>
      <c r="N29" s="11">
        <f t="shared" si="2"/>
        <v>-1.2058042100960509</v>
      </c>
      <c r="O29" s="11">
        <f t="shared" si="2"/>
        <v>-2.0479933802234229</v>
      </c>
    </row>
    <row r="30" spans="1:17" x14ac:dyDescent="0.2">
      <c r="B30" s="1" t="str">
        <f>A8</f>
        <v>Construcció</v>
      </c>
      <c r="C30" s="11">
        <f>(C8/B8-1)*100</f>
        <v>-8.7627093668647742</v>
      </c>
      <c r="D30" s="11">
        <f t="shared" ref="D30:O30" si="3">(D8/C8-1)*100</f>
        <v>-8.3230148048452186</v>
      </c>
      <c r="E30" s="11">
        <f t="shared" si="3"/>
        <v>-5.6256973398320476</v>
      </c>
      <c r="F30" s="11">
        <f t="shared" si="3"/>
        <v>-5.8801568041814463</v>
      </c>
      <c r="G30" s="11">
        <f t="shared" si="3"/>
        <v>-3.9666798889329669</v>
      </c>
      <c r="H30" s="11">
        <f t="shared" si="3"/>
        <v>-3.4834090596172373</v>
      </c>
      <c r="I30" s="11">
        <f t="shared" si="3"/>
        <v>3.3166904422254007</v>
      </c>
      <c r="J30" s="11">
        <f t="shared" si="3"/>
        <v>3.4794615119088768</v>
      </c>
      <c r="K30" s="11">
        <f t="shared" si="3"/>
        <v>3.1356327973847575</v>
      </c>
      <c r="L30" s="11">
        <f t="shared" si="3"/>
        <v>6.7468788408047153</v>
      </c>
      <c r="M30" s="11">
        <f t="shared" si="3"/>
        <v>5.023633498969815</v>
      </c>
      <c r="N30" s="11">
        <f t="shared" si="3"/>
        <v>-0.2308003000403902</v>
      </c>
      <c r="O30" s="11">
        <f t="shared" si="3"/>
        <v>-2.625643398299693</v>
      </c>
    </row>
    <row r="31" spans="1:17" x14ac:dyDescent="0.2">
      <c r="B31" s="1" t="str">
        <f>A12</f>
        <v>Serveis</v>
      </c>
      <c r="C31" s="11">
        <f>(C12/B12-1)*100</f>
        <v>0.29486723565670392</v>
      </c>
      <c r="D31" s="11">
        <f t="shared" ref="D31:O31" si="4">(D12/C12-1)*100</f>
        <v>-0.34570892490434213</v>
      </c>
      <c r="E31" s="11">
        <f t="shared" si="4"/>
        <v>-1.1889760277526529</v>
      </c>
      <c r="F31" s="11">
        <f t="shared" si="4"/>
        <v>-1.5138557561026889</v>
      </c>
      <c r="G31" s="11">
        <f t="shared" si="4"/>
        <v>0.49510983821334786</v>
      </c>
      <c r="H31" s="11">
        <f t="shared" si="4"/>
        <v>-0.18948868373580563</v>
      </c>
      <c r="I31" s="11">
        <f t="shared" si="4"/>
        <v>3.6010449257313004</v>
      </c>
      <c r="J31" s="11">
        <f t="shared" si="4"/>
        <v>2.5200474982774557</v>
      </c>
      <c r="K31" s="11">
        <f t="shared" si="4"/>
        <v>4.4271578104444265</v>
      </c>
      <c r="L31" s="11">
        <f t="shared" si="4"/>
        <v>3.0549926055759347</v>
      </c>
      <c r="M31" s="11">
        <f t="shared" si="4"/>
        <v>1.6330272791293954</v>
      </c>
      <c r="N31" s="11">
        <f t="shared" si="4"/>
        <v>1.8421190252065678</v>
      </c>
      <c r="O31" s="11">
        <f t="shared" si="4"/>
        <v>-1.7317740092686496</v>
      </c>
    </row>
    <row r="33" spans="2:2" x14ac:dyDescent="0.2">
      <c r="B33" s="99"/>
    </row>
    <row r="34" spans="2:2" x14ac:dyDescent="0.2">
      <c r="B34" s="99"/>
    </row>
    <row r="56" spans="4:20" ht="11.25" customHeight="1" x14ac:dyDescent="0.2">
      <c r="D56" s="183" t="s">
        <v>660</v>
      </c>
      <c r="E56" s="183"/>
      <c r="F56" s="183"/>
      <c r="G56" s="183"/>
      <c r="H56" s="183"/>
      <c r="I56" s="183"/>
      <c r="J56" s="183"/>
      <c r="K56" s="183"/>
      <c r="L56" s="183"/>
      <c r="M56" s="125"/>
      <c r="N56" s="125"/>
      <c r="O56" s="125"/>
      <c r="P56" s="125"/>
      <c r="Q56" s="125"/>
      <c r="R56" s="125"/>
      <c r="S56" s="125"/>
      <c r="T56" s="125"/>
    </row>
    <row r="57" spans="4:20" x14ac:dyDescent="0.2">
      <c r="D57" s="176"/>
      <c r="E57" s="176"/>
      <c r="F57" s="176"/>
      <c r="G57" s="176"/>
      <c r="H57" s="176"/>
      <c r="I57" s="176"/>
      <c r="J57" s="176"/>
      <c r="K57" s="176"/>
      <c r="L57" s="176"/>
    </row>
    <row r="58" spans="4:20" x14ac:dyDescent="0.2">
      <c r="D58" s="176"/>
      <c r="E58" s="176"/>
      <c r="F58" s="176"/>
      <c r="G58" s="176"/>
      <c r="H58" s="176"/>
      <c r="I58" s="176"/>
      <c r="J58" s="176"/>
      <c r="K58" s="176"/>
      <c r="L58" s="176"/>
    </row>
  </sheetData>
  <mergeCells count="3">
    <mergeCell ref="A1:Q1"/>
    <mergeCell ref="A25:Q25"/>
    <mergeCell ref="D56:L58"/>
  </mergeCells>
  <phoneticPr fontId="4" type="noConversion"/>
  <pageMargins left="0.75" right="0.75" top="1" bottom="1" header="0" footer="0"/>
  <pageSetup paperSize="9" orientation="portrait" r:id="rId1"/>
  <headerFooter alignWithMargins="0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rgb="FF92D050"/>
  </sheetPr>
  <dimension ref="A1:F20"/>
  <sheetViews>
    <sheetView workbookViewId="0">
      <selection activeCell="B3" sqref="B3:E3"/>
    </sheetView>
  </sheetViews>
  <sheetFormatPr baseColWidth="10" defaultColWidth="11.42578125" defaultRowHeight="11.25" x14ac:dyDescent="0.2"/>
  <cols>
    <col min="1" max="16384" width="11.42578125" style="1"/>
  </cols>
  <sheetData>
    <row r="1" spans="1:6" ht="23.25" customHeight="1" x14ac:dyDescent="0.2">
      <c r="A1" s="195" t="s">
        <v>671</v>
      </c>
      <c r="B1" s="195"/>
      <c r="C1" s="195"/>
      <c r="D1" s="195"/>
      <c r="E1" s="195"/>
      <c r="F1" s="195"/>
    </row>
    <row r="2" spans="1:6" x14ac:dyDescent="0.2">
      <c r="A2" s="175"/>
      <c r="B2" s="192" t="s">
        <v>31</v>
      </c>
      <c r="C2" s="192"/>
      <c r="D2" s="192" t="s">
        <v>30</v>
      </c>
      <c r="E2" s="192"/>
      <c r="F2" s="201" t="s">
        <v>672</v>
      </c>
    </row>
    <row r="3" spans="1:6" ht="32.25" customHeight="1" x14ac:dyDescent="0.2">
      <c r="A3" s="175"/>
      <c r="B3" s="146" t="s">
        <v>38</v>
      </c>
      <c r="C3" s="146" t="s">
        <v>662</v>
      </c>
      <c r="D3" s="146" t="s">
        <v>38</v>
      </c>
      <c r="E3" s="146" t="s">
        <v>662</v>
      </c>
      <c r="F3" s="191"/>
    </row>
    <row r="4" spans="1:6" x14ac:dyDescent="0.2">
      <c r="A4" s="34" t="s">
        <v>135</v>
      </c>
      <c r="B4" s="45">
        <f>SUM(B5:B16)</f>
        <v>4097.4174800000001</v>
      </c>
      <c r="C4" s="46" t="s">
        <v>620</v>
      </c>
      <c r="D4" s="45">
        <f>SUM(D5:D16)</f>
        <v>296167.97538000002</v>
      </c>
      <c r="E4" s="46" t="s">
        <v>620</v>
      </c>
      <c r="F4" s="47">
        <f>B4/D4</f>
        <v>1.3834775602401931E-2</v>
      </c>
    </row>
    <row r="5" spans="1:6" ht="15" x14ac:dyDescent="0.25">
      <c r="A5" s="42">
        <v>2010</v>
      </c>
      <c r="B5" s="43">
        <v>179.57825</v>
      </c>
      <c r="C5" s="126" t="s">
        <v>620</v>
      </c>
      <c r="D5" s="43">
        <v>12609.660669999999</v>
      </c>
      <c r="E5" s="126" t="s">
        <v>620</v>
      </c>
      <c r="F5" s="44">
        <f t="shared" ref="F5:F14" si="0">B5/D5</f>
        <v>1.4241322958613764E-2</v>
      </c>
    </row>
    <row r="6" spans="1:6" x14ac:dyDescent="0.2">
      <c r="A6" s="42">
        <v>2011</v>
      </c>
      <c r="B6" s="43">
        <v>439.68619000000001</v>
      </c>
      <c r="C6" s="44">
        <f>B6/B5-1</f>
        <v>1.4484378815363219</v>
      </c>
      <c r="D6" s="43">
        <v>28791.06236</v>
      </c>
      <c r="E6" s="44">
        <f>D6/D5-1</f>
        <v>1.2832543328067212</v>
      </c>
      <c r="F6" s="44">
        <f t="shared" si="0"/>
        <v>1.5271620911455662E-2</v>
      </c>
    </row>
    <row r="7" spans="1:6" x14ac:dyDescent="0.2">
      <c r="A7" s="42">
        <v>2012</v>
      </c>
      <c r="B7" s="43">
        <v>296.85178999999999</v>
      </c>
      <c r="C7" s="44">
        <f t="shared" ref="C7:E13" si="1">B7/B6-1</f>
        <v>-0.32485532465779743</v>
      </c>
      <c r="D7" s="43">
        <v>14449.941470000002</v>
      </c>
      <c r="E7" s="44">
        <f t="shared" si="1"/>
        <v>-0.49811016733875046</v>
      </c>
      <c r="F7" s="44">
        <f t="shared" si="0"/>
        <v>2.0543459682262642E-2</v>
      </c>
    </row>
    <row r="8" spans="1:6" x14ac:dyDescent="0.2">
      <c r="A8" s="42">
        <v>2013</v>
      </c>
      <c r="B8" s="43">
        <v>790.09524999999996</v>
      </c>
      <c r="C8" s="44">
        <f t="shared" si="1"/>
        <v>1.6615815589321525</v>
      </c>
      <c r="D8" s="43">
        <v>17277.936429999998</v>
      </c>
      <c r="E8" s="44">
        <f t="shared" si="1"/>
        <v>0.19570978649784077</v>
      </c>
      <c r="F8" s="44">
        <f t="shared" si="0"/>
        <v>4.5728565630565876E-2</v>
      </c>
    </row>
    <row r="9" spans="1:6" x14ac:dyDescent="0.2">
      <c r="A9" s="42">
        <v>2014</v>
      </c>
      <c r="B9" s="43">
        <v>291.55152000000004</v>
      </c>
      <c r="C9" s="44">
        <f t="shared" si="1"/>
        <v>-0.6309919342003385</v>
      </c>
      <c r="D9" s="43">
        <v>20647.546019999998</v>
      </c>
      <c r="E9" s="44">
        <f t="shared" si="1"/>
        <v>0.19502384463860434</v>
      </c>
      <c r="F9" s="44">
        <f t="shared" si="0"/>
        <v>1.4120395698239014E-2</v>
      </c>
    </row>
    <row r="10" spans="1:6" x14ac:dyDescent="0.2">
      <c r="A10" s="42">
        <v>2015</v>
      </c>
      <c r="B10" s="43">
        <v>338.92402000000004</v>
      </c>
      <c r="C10" s="44">
        <f t="shared" si="1"/>
        <v>0.16248414688422819</v>
      </c>
      <c r="D10" s="43">
        <v>24802.946190000002</v>
      </c>
      <c r="E10" s="44">
        <f t="shared" si="1"/>
        <v>0.20125394882156589</v>
      </c>
      <c r="F10" s="44">
        <f t="shared" si="0"/>
        <v>1.3664667794048058E-2</v>
      </c>
    </row>
    <row r="11" spans="1:6" x14ac:dyDescent="0.2">
      <c r="A11" s="42">
        <v>2016</v>
      </c>
      <c r="B11" s="43">
        <v>585.52593999999999</v>
      </c>
      <c r="C11" s="44">
        <f t="shared" si="1"/>
        <v>0.72760236940421019</v>
      </c>
      <c r="D11" s="43">
        <v>26173.600920000001</v>
      </c>
      <c r="E11" s="44">
        <f t="shared" si="1"/>
        <v>5.5261770900128626E-2</v>
      </c>
      <c r="F11" s="44">
        <f t="shared" si="0"/>
        <v>2.2370859164150502E-2</v>
      </c>
    </row>
    <row r="12" spans="1:6" x14ac:dyDescent="0.2">
      <c r="A12" s="42">
        <v>2017</v>
      </c>
      <c r="B12" s="43">
        <v>321.33783</v>
      </c>
      <c r="C12" s="44">
        <f t="shared" si="1"/>
        <v>-0.45119796058907313</v>
      </c>
      <c r="D12" s="43">
        <v>27346.085569999999</v>
      </c>
      <c r="E12" s="44">
        <f t="shared" si="1"/>
        <v>4.479645936314669E-2</v>
      </c>
      <c r="F12" s="44">
        <f t="shared" si="0"/>
        <v>1.1750779802741617E-2</v>
      </c>
    </row>
    <row r="13" spans="1:6" x14ac:dyDescent="0.2">
      <c r="A13" s="42">
        <v>2018</v>
      </c>
      <c r="B13" s="43">
        <v>118.21299</v>
      </c>
      <c r="C13" s="44">
        <f t="shared" si="1"/>
        <v>-0.63212239903406331</v>
      </c>
      <c r="D13" s="43">
        <v>46827.625140000004</v>
      </c>
      <c r="E13" s="44">
        <f t="shared" si="1"/>
        <v>0.71240688251821349</v>
      </c>
      <c r="F13" s="44">
        <f t="shared" si="0"/>
        <v>2.5244284681655328E-3</v>
      </c>
    </row>
    <row r="14" spans="1:6" x14ac:dyDescent="0.2">
      <c r="A14" s="42">
        <v>2019</v>
      </c>
      <c r="B14" s="43">
        <v>286.56700999999998</v>
      </c>
      <c r="C14" s="44">
        <f>B14/B13-1</f>
        <v>1.4241583771800372</v>
      </c>
      <c r="D14" s="43">
        <v>24006.902750000005</v>
      </c>
      <c r="E14" s="44">
        <f>D14/D13-1</f>
        <v>-0.48733460904269976</v>
      </c>
      <c r="F14" s="44">
        <f t="shared" si="0"/>
        <v>1.1936858868643516E-2</v>
      </c>
    </row>
    <row r="15" spans="1:6" x14ac:dyDescent="0.2">
      <c r="A15" s="42">
        <v>2020</v>
      </c>
      <c r="B15" s="43">
        <v>114.57557999999999</v>
      </c>
      <c r="C15" s="44">
        <f t="shared" ref="C15:C16" si="2">B15/B14-1</f>
        <v>-0.6001787505128382</v>
      </c>
      <c r="D15" s="43">
        <v>24449.585739999995</v>
      </c>
      <c r="E15" s="44">
        <f t="shared" ref="E15:E16" si="3">D15/D14-1</f>
        <v>1.843982102189301E-2</v>
      </c>
      <c r="F15" s="44">
        <f>B15/D15</f>
        <v>4.686197190349615E-3</v>
      </c>
    </row>
    <row r="16" spans="1:6" x14ac:dyDescent="0.2">
      <c r="A16" s="42">
        <v>2021</v>
      </c>
      <c r="B16" s="43">
        <v>334.51110999999997</v>
      </c>
      <c r="C16" s="44">
        <f t="shared" si="2"/>
        <v>1.9195672411171736</v>
      </c>
      <c r="D16" s="43">
        <v>28785.082119999999</v>
      </c>
      <c r="E16" s="44">
        <f t="shared" si="3"/>
        <v>0.17732391976306783</v>
      </c>
      <c r="F16" s="44">
        <f>B16/D16</f>
        <v>1.1620988559472623E-2</v>
      </c>
    </row>
    <row r="17" spans="1:6" ht="11.25" customHeight="1" x14ac:dyDescent="0.2">
      <c r="A17" s="183" t="s">
        <v>673</v>
      </c>
      <c r="B17" s="183"/>
      <c r="C17" s="183"/>
      <c r="D17" s="183"/>
      <c r="E17" s="183"/>
      <c r="F17" s="183"/>
    </row>
    <row r="18" spans="1:6" x14ac:dyDescent="0.2">
      <c r="A18" s="176"/>
      <c r="B18" s="176"/>
      <c r="C18" s="176"/>
      <c r="D18" s="176"/>
      <c r="E18" s="176"/>
      <c r="F18" s="176"/>
    </row>
    <row r="19" spans="1:6" x14ac:dyDescent="0.2">
      <c r="A19" s="176"/>
      <c r="B19" s="176"/>
      <c r="C19" s="176"/>
      <c r="D19" s="176"/>
      <c r="E19" s="176"/>
      <c r="F19" s="176"/>
    </row>
    <row r="20" spans="1:6" x14ac:dyDescent="0.2">
      <c r="A20" s="176"/>
      <c r="B20" s="176"/>
      <c r="C20" s="176"/>
      <c r="D20" s="176"/>
      <c r="E20" s="176"/>
      <c r="F20" s="176"/>
    </row>
  </sheetData>
  <mergeCells count="6">
    <mergeCell ref="A17:F20"/>
    <mergeCell ref="A1:F1"/>
    <mergeCell ref="A2:A3"/>
    <mergeCell ref="B2:C2"/>
    <mergeCell ref="D2:E2"/>
    <mergeCell ref="F2:F3"/>
  </mergeCells>
  <phoneticPr fontId="4" type="noConversion"/>
  <pageMargins left="0.75" right="0.75" top="1" bottom="1" header="0" footer="0"/>
  <pageSetup paperSize="9" orientation="portrait" horizontalDpi="1200" verticalDpi="1200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rgb="FF92D050"/>
  </sheetPr>
  <dimension ref="A1:F25"/>
  <sheetViews>
    <sheetView workbookViewId="0">
      <selection activeCell="B2" sqref="B2:F2"/>
    </sheetView>
  </sheetViews>
  <sheetFormatPr baseColWidth="10" defaultColWidth="11.42578125" defaultRowHeight="11.25" x14ac:dyDescent="0.2"/>
  <cols>
    <col min="1" max="1" width="19" style="1" customWidth="1"/>
    <col min="2" max="5" width="14" style="1" customWidth="1"/>
    <col min="6" max="6" width="18.85546875" style="1" customWidth="1"/>
    <col min="7" max="16384" width="11.42578125" style="1"/>
  </cols>
  <sheetData>
    <row r="1" spans="1:6" ht="19.5" customHeight="1" x14ac:dyDescent="0.2">
      <c r="A1" s="171" t="s">
        <v>477</v>
      </c>
      <c r="B1" s="171"/>
      <c r="C1" s="171"/>
      <c r="D1" s="171"/>
      <c r="E1" s="171"/>
      <c r="F1" s="171"/>
    </row>
    <row r="2" spans="1:6" x14ac:dyDescent="0.2">
      <c r="A2" s="42"/>
      <c r="B2" s="145">
        <v>2020</v>
      </c>
      <c r="C2" s="145" t="s">
        <v>677</v>
      </c>
      <c r="D2" s="145">
        <v>2021</v>
      </c>
      <c r="E2" s="145" t="s">
        <v>677</v>
      </c>
      <c r="F2" s="145" t="s">
        <v>675</v>
      </c>
    </row>
    <row r="3" spans="1:6" x14ac:dyDescent="0.2">
      <c r="A3" s="34" t="s">
        <v>30</v>
      </c>
      <c r="B3" s="45">
        <f>SUM(B4:B22)</f>
        <v>24449.585739999995</v>
      </c>
      <c r="C3" s="47">
        <f>SUM(C4:C22)</f>
        <v>0.99999999999999978</v>
      </c>
      <c r="D3" s="45">
        <f>SUM(D4:D22)</f>
        <v>28785.082119999999</v>
      </c>
      <c r="E3" s="47">
        <f>SUM(E4:E22)</f>
        <v>0.99999999999999978</v>
      </c>
      <c r="F3" s="47">
        <f>(D3/B3-1)</f>
        <v>0.17732391976306783</v>
      </c>
    </row>
    <row r="4" spans="1:6" x14ac:dyDescent="0.2">
      <c r="A4" s="9" t="s">
        <v>39</v>
      </c>
      <c r="B4" s="43">
        <v>784.91890000000012</v>
      </c>
      <c r="C4" s="44">
        <f>B4/$B$3</f>
        <v>3.2103566430406127E-2</v>
      </c>
      <c r="D4" s="43">
        <v>965.28146999999979</v>
      </c>
      <c r="E4" s="44">
        <f>D4/$D$3</f>
        <v>3.3534087760316585E-2</v>
      </c>
      <c r="F4" s="44">
        <f t="shared" ref="F4:F22" si="0">(D4/B4-1)</f>
        <v>0.22978497523756869</v>
      </c>
    </row>
    <row r="5" spans="1:6" x14ac:dyDescent="0.2">
      <c r="A5" s="9" t="s">
        <v>40</v>
      </c>
      <c r="B5" s="43">
        <v>23.984990000000003</v>
      </c>
      <c r="C5" s="44">
        <f t="shared" ref="C5:C22" si="1">B5/$B$3</f>
        <v>9.8099780728636617E-4</v>
      </c>
      <c r="D5" s="43">
        <v>177.22835999999998</v>
      </c>
      <c r="E5" s="44">
        <f t="shared" ref="E5:E22" si="2">D5/$D$3</f>
        <v>6.1569516898081367E-3</v>
      </c>
      <c r="F5" s="44">
        <f t="shared" si="0"/>
        <v>6.3891362889874026</v>
      </c>
    </row>
    <row r="6" spans="1:6" x14ac:dyDescent="0.2">
      <c r="A6" s="9" t="s">
        <v>41</v>
      </c>
      <c r="B6" s="43">
        <v>1.992E-2</v>
      </c>
      <c r="C6" s="44">
        <f t="shared" si="1"/>
        <v>8.1473773060336536E-7</v>
      </c>
      <c r="D6" s="43">
        <v>24.721409999999999</v>
      </c>
      <c r="E6" s="44">
        <f t="shared" si="2"/>
        <v>8.5882714862305207E-4</v>
      </c>
      <c r="F6" s="44">
        <f t="shared" si="0"/>
        <v>1240.0346385542168</v>
      </c>
    </row>
    <row r="7" spans="1:6" x14ac:dyDescent="0.2">
      <c r="A7" s="9" t="s">
        <v>42</v>
      </c>
      <c r="B7" s="43">
        <v>57.084230000000005</v>
      </c>
      <c r="C7" s="44">
        <f t="shared" si="1"/>
        <v>2.3347728917389836E-3</v>
      </c>
      <c r="D7" s="43">
        <v>134.67726000000002</v>
      </c>
      <c r="E7" s="44">
        <f t="shared" si="2"/>
        <v>4.6787172410540281E-3</v>
      </c>
      <c r="F7" s="44">
        <f t="shared" si="0"/>
        <v>1.3592726047106183</v>
      </c>
    </row>
    <row r="8" spans="1:6" x14ac:dyDescent="0.2">
      <c r="A8" s="9" t="s">
        <v>636</v>
      </c>
      <c r="B8" s="43">
        <v>59.961019999999998</v>
      </c>
      <c r="C8" s="44">
        <f t="shared" si="1"/>
        <v>2.452435008005171E-3</v>
      </c>
      <c r="D8" s="43">
        <v>187.38276999999999</v>
      </c>
      <c r="E8" s="44">
        <f t="shared" si="2"/>
        <v>6.509718096993221E-3</v>
      </c>
      <c r="F8" s="44">
        <f t="shared" si="0"/>
        <v>2.125076424650548</v>
      </c>
    </row>
    <row r="9" spans="1:6" x14ac:dyDescent="0.2">
      <c r="A9" s="9" t="s">
        <v>43</v>
      </c>
      <c r="B9" s="43">
        <v>3119.4335199999996</v>
      </c>
      <c r="C9" s="44">
        <f t="shared" si="1"/>
        <v>0.12758635476169014</v>
      </c>
      <c r="D9" s="43">
        <v>2968.8009600000005</v>
      </c>
      <c r="E9" s="44">
        <f t="shared" si="2"/>
        <v>0.10313678966151932</v>
      </c>
      <c r="F9" s="44">
        <f t="shared" si="0"/>
        <v>-4.8288434112870315E-2</v>
      </c>
    </row>
    <row r="10" spans="1:6" x14ac:dyDescent="0.2">
      <c r="A10" s="42" t="s">
        <v>136</v>
      </c>
      <c r="B10" s="43">
        <v>1.343</v>
      </c>
      <c r="C10" s="44">
        <f t="shared" si="1"/>
        <v>5.4929356034152595E-5</v>
      </c>
      <c r="D10" s="43">
        <v>0.60499999999999998</v>
      </c>
      <c r="E10" s="44">
        <f t="shared" si="2"/>
        <v>2.1017831301570037E-5</v>
      </c>
      <c r="F10" s="44">
        <f t="shared" si="0"/>
        <v>-0.54951600893521968</v>
      </c>
    </row>
    <row r="11" spans="1:6" x14ac:dyDescent="0.2">
      <c r="A11" s="9" t="s">
        <v>411</v>
      </c>
      <c r="B11" s="43">
        <v>18282.177569999996</v>
      </c>
      <c r="C11" s="44">
        <f t="shared" si="1"/>
        <v>0.74774999316614188</v>
      </c>
      <c r="D11" s="43">
        <v>20943.949919999995</v>
      </c>
      <c r="E11" s="44">
        <f t="shared" si="2"/>
        <v>0.72759736563155564</v>
      </c>
      <c r="F11" s="44">
        <f t="shared" si="0"/>
        <v>0.1455938352971593</v>
      </c>
    </row>
    <row r="12" spans="1:6" x14ac:dyDescent="0.2">
      <c r="A12" s="9" t="s">
        <v>69</v>
      </c>
      <c r="B12" s="43">
        <v>353.24776000000008</v>
      </c>
      <c r="C12" s="44">
        <f t="shared" si="1"/>
        <v>1.444800593991578E-2</v>
      </c>
      <c r="D12" s="43">
        <v>856.37659000000008</v>
      </c>
      <c r="E12" s="44">
        <f t="shared" si="2"/>
        <v>2.9750708593774895E-2</v>
      </c>
      <c r="F12" s="44">
        <f t="shared" si="0"/>
        <v>1.4242944668637101</v>
      </c>
    </row>
    <row r="13" spans="1:6" x14ac:dyDescent="0.2">
      <c r="A13" s="9" t="s">
        <v>44</v>
      </c>
      <c r="B13" s="43">
        <v>233.84329</v>
      </c>
      <c r="C13" s="44">
        <f t="shared" si="1"/>
        <v>9.5643047897301537E-3</v>
      </c>
      <c r="D13" s="43">
        <v>9.8706599999999991</v>
      </c>
      <c r="E13" s="44">
        <f t="shared" si="2"/>
        <v>3.4290887060356244E-4</v>
      </c>
      <c r="F13" s="44">
        <f t="shared" si="0"/>
        <v>-0.95778942384876642</v>
      </c>
    </row>
    <row r="14" spans="1:6" x14ac:dyDescent="0.2">
      <c r="A14" s="9" t="s">
        <v>45</v>
      </c>
      <c r="B14" s="43">
        <v>89.930080000000004</v>
      </c>
      <c r="C14" s="44">
        <f t="shared" si="1"/>
        <v>3.6781842014146134E-3</v>
      </c>
      <c r="D14" s="43">
        <v>222.97034999999997</v>
      </c>
      <c r="E14" s="44">
        <f t="shared" si="2"/>
        <v>7.7460383496727701E-3</v>
      </c>
      <c r="F14" s="44">
        <f t="shared" si="0"/>
        <v>1.4793745318585279</v>
      </c>
    </row>
    <row r="15" spans="1:6" x14ac:dyDescent="0.2">
      <c r="A15" s="12" t="s">
        <v>31</v>
      </c>
      <c r="B15" s="48">
        <v>114.57557999999999</v>
      </c>
      <c r="C15" s="49">
        <f t="shared" si="1"/>
        <v>4.686197190349615E-3</v>
      </c>
      <c r="D15" s="48">
        <v>334.51110999999997</v>
      </c>
      <c r="E15" s="49">
        <f>D15/$D$3</f>
        <v>1.1620988559472623E-2</v>
      </c>
      <c r="F15" s="49">
        <f t="shared" si="0"/>
        <v>1.9195672411171736</v>
      </c>
    </row>
    <row r="16" spans="1:6" x14ac:dyDescent="0.2">
      <c r="A16" s="9" t="s">
        <v>640</v>
      </c>
      <c r="B16" s="43">
        <v>77.870519999999999</v>
      </c>
      <c r="C16" s="44">
        <f t="shared" si="1"/>
        <v>3.184942306511244E-3</v>
      </c>
      <c r="D16" s="43">
        <v>87.338220000000007</v>
      </c>
      <c r="E16" s="44">
        <f t="shared" si="2"/>
        <v>3.0341487175858024E-3</v>
      </c>
      <c r="F16" s="44">
        <f t="shared" si="0"/>
        <v>0.1215825963406949</v>
      </c>
    </row>
    <row r="17" spans="1:6" x14ac:dyDescent="0.2">
      <c r="A17" s="9" t="s">
        <v>53</v>
      </c>
      <c r="B17" s="43">
        <v>5.2633299999999998</v>
      </c>
      <c r="C17" s="44">
        <f t="shared" si="1"/>
        <v>2.1527276805304271E-4</v>
      </c>
      <c r="D17" s="43">
        <v>70.211290000000005</v>
      </c>
      <c r="E17" s="44">
        <f t="shared" si="2"/>
        <v>2.4391554523729114E-3</v>
      </c>
      <c r="F17" s="44">
        <f t="shared" si="0"/>
        <v>12.339708891519249</v>
      </c>
    </row>
    <row r="18" spans="1:6" x14ac:dyDescent="0.2">
      <c r="A18" s="9" t="s">
        <v>410</v>
      </c>
      <c r="B18" s="43">
        <v>120.68065</v>
      </c>
      <c r="C18" s="44">
        <f t="shared" si="1"/>
        <v>4.9358975355792683E-3</v>
      </c>
      <c r="D18" s="43">
        <v>118.02688000000001</v>
      </c>
      <c r="E18" s="44">
        <f t="shared" si="2"/>
        <v>4.1002794262655386E-3</v>
      </c>
      <c r="F18" s="44">
        <f t="shared" si="0"/>
        <v>-2.1990020769692475E-2</v>
      </c>
    </row>
    <row r="19" spans="1:6" x14ac:dyDescent="0.2">
      <c r="A19" s="9" t="s">
        <v>48</v>
      </c>
      <c r="B19" s="43">
        <v>875.61489999999992</v>
      </c>
      <c r="C19" s="44">
        <f t="shared" si="1"/>
        <v>3.5813077133960473E-2</v>
      </c>
      <c r="D19" s="43">
        <v>1537.5327</v>
      </c>
      <c r="E19" s="44">
        <f t="shared" si="2"/>
        <v>5.3414219684706603E-2</v>
      </c>
      <c r="F19" s="44">
        <f>(D19/B19-1)</f>
        <v>0.75594624988679393</v>
      </c>
    </row>
    <row r="20" spans="1:6" x14ac:dyDescent="0.2">
      <c r="A20" s="9" t="s">
        <v>52</v>
      </c>
      <c r="B20" s="43">
        <v>51.023509999999995</v>
      </c>
      <c r="C20" s="44">
        <f t="shared" si="1"/>
        <v>2.0868864831736001E-3</v>
      </c>
      <c r="D20" s="43">
        <v>41.969070000000002</v>
      </c>
      <c r="E20" s="44">
        <f t="shared" si="2"/>
        <v>1.4580146002376596E-3</v>
      </c>
      <c r="F20" s="44">
        <f t="shared" si="0"/>
        <v>-0.17745623537071431</v>
      </c>
    </row>
    <row r="21" spans="1:6" x14ac:dyDescent="0.2">
      <c r="A21" s="9" t="s">
        <v>412</v>
      </c>
      <c r="B21" s="43">
        <v>181.65779999999998</v>
      </c>
      <c r="C21" s="44">
        <f t="shared" si="1"/>
        <v>7.4298927569477922E-3</v>
      </c>
      <c r="D21" s="43">
        <v>96.642830000000004</v>
      </c>
      <c r="E21" s="44">
        <f t="shared" si="2"/>
        <v>3.3573928883410117E-3</v>
      </c>
      <c r="F21" s="44">
        <f t="shared" si="0"/>
        <v>-0.46799515352492427</v>
      </c>
    </row>
    <row r="22" spans="1:6" x14ac:dyDescent="0.2">
      <c r="A22" s="9" t="s">
        <v>676</v>
      </c>
      <c r="B22" s="43">
        <v>16.955169999999999</v>
      </c>
      <c r="C22" s="44">
        <f t="shared" si="1"/>
        <v>6.9347473533103729E-4</v>
      </c>
      <c r="D22" s="43">
        <v>6.9852700000000008</v>
      </c>
      <c r="E22" s="44">
        <f t="shared" si="2"/>
        <v>2.4266979579490604E-4</v>
      </c>
      <c r="F22" s="44">
        <f t="shared" si="0"/>
        <v>-0.58801533691493502</v>
      </c>
    </row>
    <row r="23" spans="1:6" x14ac:dyDescent="0.2">
      <c r="A23" s="189" t="s">
        <v>674</v>
      </c>
      <c r="B23" s="189"/>
      <c r="C23" s="189"/>
      <c r="D23" s="189"/>
      <c r="E23" s="189"/>
      <c r="F23" s="189"/>
    </row>
    <row r="24" spans="1:6" x14ac:dyDescent="0.2">
      <c r="A24" s="170"/>
      <c r="B24" s="170"/>
      <c r="C24" s="170"/>
      <c r="D24" s="170"/>
      <c r="E24" s="170"/>
      <c r="F24" s="170"/>
    </row>
    <row r="25" spans="1:6" x14ac:dyDescent="0.2">
      <c r="A25" s="170"/>
      <c r="B25" s="170"/>
      <c r="C25" s="170"/>
      <c r="D25" s="170"/>
      <c r="E25" s="170"/>
      <c r="F25" s="170"/>
    </row>
  </sheetData>
  <mergeCells count="2">
    <mergeCell ref="A1:F1"/>
    <mergeCell ref="A23:F25"/>
  </mergeCells>
  <phoneticPr fontId="4" type="noConversion"/>
  <pageMargins left="0.75" right="0.75" top="1" bottom="1" header="0" footer="0"/>
  <pageSetup paperSize="9" orientation="portrait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rgb="FF92D050"/>
  </sheetPr>
  <dimension ref="A1:O58"/>
  <sheetViews>
    <sheetView workbookViewId="0"/>
  </sheetViews>
  <sheetFormatPr baseColWidth="10" defaultColWidth="11.42578125" defaultRowHeight="11.25" x14ac:dyDescent="0.2"/>
  <cols>
    <col min="1" max="1" width="19.85546875" style="2" customWidth="1"/>
    <col min="2" max="2" width="19" style="2" customWidth="1"/>
    <col min="3" max="8" width="7.5703125" style="2" customWidth="1"/>
    <col min="9" max="16384" width="11.42578125" style="2"/>
  </cols>
  <sheetData>
    <row r="1" spans="1:15" x14ac:dyDescent="0.2">
      <c r="A1" s="1" t="s">
        <v>678</v>
      </c>
    </row>
    <row r="2" spans="1:15" x14ac:dyDescent="0.2">
      <c r="A2" s="1" t="s">
        <v>679</v>
      </c>
      <c r="B2" s="1" t="s">
        <v>680</v>
      </c>
      <c r="C2" s="2" t="s">
        <v>73</v>
      </c>
      <c r="D2" s="2" t="s">
        <v>387</v>
      </c>
      <c r="E2" s="2" t="s">
        <v>388</v>
      </c>
      <c r="F2" s="2" t="s">
        <v>389</v>
      </c>
      <c r="G2" s="2" t="s">
        <v>460</v>
      </c>
      <c r="H2" s="103" t="s">
        <v>463</v>
      </c>
    </row>
    <row r="3" spans="1:15" x14ac:dyDescent="0.2">
      <c r="A3" s="2" t="s">
        <v>409</v>
      </c>
      <c r="B3" s="1" t="s">
        <v>55</v>
      </c>
      <c r="C3" s="2">
        <v>95.561000000000007</v>
      </c>
      <c r="D3" s="32">
        <v>96.481999999999999</v>
      </c>
      <c r="E3" s="32">
        <v>96.174000000000007</v>
      </c>
      <c r="F3" s="32">
        <v>96.257000000000005</v>
      </c>
      <c r="G3" s="32">
        <v>100</v>
      </c>
      <c r="H3" s="32">
        <v>3.9</v>
      </c>
      <c r="I3" s="53"/>
    </row>
    <row r="4" spans="1:15" x14ac:dyDescent="0.2">
      <c r="A4" s="2" t="s">
        <v>398</v>
      </c>
      <c r="B4" s="1" t="s">
        <v>636</v>
      </c>
      <c r="C4" s="2">
        <v>94.656000000000006</v>
      </c>
      <c r="D4" s="32">
        <v>96.415000000000006</v>
      </c>
      <c r="E4" s="32">
        <v>96.992000000000004</v>
      </c>
      <c r="F4" s="32">
        <v>96.441000000000003</v>
      </c>
      <c r="G4" s="32">
        <v>100</v>
      </c>
      <c r="H4" s="32">
        <v>3.7</v>
      </c>
      <c r="I4" s="53"/>
      <c r="O4" s="32"/>
    </row>
    <row r="5" spans="1:15" x14ac:dyDescent="0.2">
      <c r="A5" s="2" t="s">
        <v>397</v>
      </c>
      <c r="B5" s="1" t="s">
        <v>42</v>
      </c>
      <c r="C5" s="2">
        <v>94.692999999999998</v>
      </c>
      <c r="D5" s="32">
        <v>96.332999999999998</v>
      </c>
      <c r="E5" s="32">
        <v>97.141999999999996</v>
      </c>
      <c r="F5" s="32">
        <v>96.605000000000004</v>
      </c>
      <c r="G5" s="32">
        <v>100</v>
      </c>
      <c r="H5" s="32">
        <v>3.5</v>
      </c>
      <c r="I5" s="53"/>
      <c r="O5" s="32"/>
    </row>
    <row r="6" spans="1:15" x14ac:dyDescent="0.2">
      <c r="A6" s="2" t="s">
        <v>402</v>
      </c>
      <c r="B6" s="2" t="s">
        <v>45</v>
      </c>
      <c r="C6" s="2">
        <v>94.828000000000003</v>
      </c>
      <c r="D6" s="32">
        <v>96.397999999999996</v>
      </c>
      <c r="E6" s="32">
        <v>96.941999999999993</v>
      </c>
      <c r="F6" s="32">
        <v>96.613</v>
      </c>
      <c r="G6" s="32">
        <v>100</v>
      </c>
      <c r="H6" s="32">
        <v>3.5</v>
      </c>
      <c r="I6" s="53"/>
      <c r="O6" s="32"/>
    </row>
    <row r="7" spans="1:15" x14ac:dyDescent="0.2">
      <c r="A7" s="2" t="s">
        <v>392</v>
      </c>
      <c r="B7" s="2" t="s">
        <v>40</v>
      </c>
      <c r="C7" s="2">
        <v>94.91</v>
      </c>
      <c r="D7" s="32">
        <v>96.494</v>
      </c>
      <c r="E7" s="32">
        <v>97.156000000000006</v>
      </c>
      <c r="F7" s="32">
        <v>96.683000000000007</v>
      </c>
      <c r="G7" s="32">
        <v>100</v>
      </c>
      <c r="H7" s="32">
        <v>3.4</v>
      </c>
      <c r="I7" s="53"/>
      <c r="O7" s="32"/>
    </row>
    <row r="8" spans="1:15" x14ac:dyDescent="0.2">
      <c r="A8" s="2" t="s">
        <v>401</v>
      </c>
      <c r="B8" s="2" t="s">
        <v>44</v>
      </c>
      <c r="C8" s="2">
        <v>94.914000000000001</v>
      </c>
      <c r="D8" s="32">
        <v>96.388999999999996</v>
      </c>
      <c r="E8" s="32">
        <v>96.927000000000007</v>
      </c>
      <c r="F8" s="32">
        <v>96.756</v>
      </c>
      <c r="G8" s="32">
        <v>100</v>
      </c>
      <c r="H8" s="32">
        <v>3.4</v>
      </c>
      <c r="I8" s="53"/>
      <c r="O8" s="53"/>
    </row>
    <row r="9" spans="1:15" x14ac:dyDescent="0.2">
      <c r="A9" s="2" t="s">
        <v>405</v>
      </c>
      <c r="B9" s="1" t="s">
        <v>410</v>
      </c>
      <c r="C9" s="2">
        <v>94.554000000000002</v>
      </c>
      <c r="D9" s="32">
        <v>96.168000000000006</v>
      </c>
      <c r="E9" s="32">
        <v>97.296999999999997</v>
      </c>
      <c r="F9" s="32">
        <v>96.73</v>
      </c>
      <c r="G9" s="32">
        <v>100</v>
      </c>
      <c r="H9" s="32">
        <v>3.4</v>
      </c>
      <c r="I9" s="53"/>
      <c r="O9" s="32"/>
    </row>
    <row r="10" spans="1:15" x14ac:dyDescent="0.2">
      <c r="A10" s="2" t="s">
        <v>394</v>
      </c>
      <c r="B10" s="2" t="s">
        <v>31</v>
      </c>
      <c r="C10" s="2">
        <v>95.197999999999993</v>
      </c>
      <c r="D10" s="32">
        <v>96.614000000000004</v>
      </c>
      <c r="E10" s="32">
        <v>97.08</v>
      </c>
      <c r="F10" s="32">
        <v>96.789000000000001</v>
      </c>
      <c r="G10" s="32">
        <v>100</v>
      </c>
      <c r="H10" s="32">
        <v>3.3</v>
      </c>
      <c r="I10" s="53"/>
      <c r="O10" s="32"/>
    </row>
    <row r="11" spans="1:15" x14ac:dyDescent="0.2">
      <c r="A11" s="2" t="s">
        <v>396</v>
      </c>
      <c r="B11" s="1" t="s">
        <v>41</v>
      </c>
      <c r="C11" s="2">
        <v>94.893000000000001</v>
      </c>
      <c r="D11" s="32">
        <v>96.52</v>
      </c>
      <c r="E11" s="32">
        <v>97.183000000000007</v>
      </c>
      <c r="F11" s="32">
        <v>96.846999999999994</v>
      </c>
      <c r="G11" s="32">
        <v>100</v>
      </c>
      <c r="H11" s="32">
        <v>3.3</v>
      </c>
      <c r="I11" s="53"/>
      <c r="O11" s="32"/>
    </row>
    <row r="12" spans="1:15" x14ac:dyDescent="0.2">
      <c r="A12" s="2" t="s">
        <v>400</v>
      </c>
      <c r="B12" s="1" t="s">
        <v>69</v>
      </c>
      <c r="C12" s="2">
        <v>95.040999999999997</v>
      </c>
      <c r="D12" s="32">
        <v>96.686999999999998</v>
      </c>
      <c r="E12" s="32">
        <v>97.2</v>
      </c>
      <c r="F12" s="32">
        <v>96.808999999999997</v>
      </c>
      <c r="G12" s="32">
        <v>100</v>
      </c>
      <c r="H12" s="32">
        <v>3.3</v>
      </c>
      <c r="I12" s="53"/>
      <c r="O12" s="32"/>
    </row>
    <row r="13" spans="1:15" x14ac:dyDescent="0.2">
      <c r="A13" s="2" t="s">
        <v>407</v>
      </c>
      <c r="B13" s="2" t="s">
        <v>53</v>
      </c>
      <c r="C13" s="2">
        <v>95.085999999999999</v>
      </c>
      <c r="D13" s="32">
        <v>96.543000000000006</v>
      </c>
      <c r="E13" s="32">
        <v>97.418000000000006</v>
      </c>
      <c r="F13" s="32">
        <v>96.861999999999995</v>
      </c>
      <c r="G13" s="32">
        <v>100</v>
      </c>
      <c r="H13" s="32">
        <v>3.2</v>
      </c>
      <c r="I13" s="53"/>
      <c r="O13" s="32"/>
    </row>
    <row r="14" spans="1:15" x14ac:dyDescent="0.2">
      <c r="A14" s="2" t="s">
        <v>390</v>
      </c>
      <c r="B14" s="2" t="s">
        <v>30</v>
      </c>
      <c r="C14" s="2">
        <v>95.046000000000006</v>
      </c>
      <c r="D14" s="32">
        <v>96.638000000000005</v>
      </c>
      <c r="E14" s="32">
        <v>97.313999999999993</v>
      </c>
      <c r="F14" s="32">
        <v>97</v>
      </c>
      <c r="G14" s="32">
        <v>100</v>
      </c>
      <c r="H14" s="32">
        <v>3.1</v>
      </c>
      <c r="I14" s="53"/>
      <c r="O14" s="32"/>
    </row>
    <row r="15" spans="1:15" x14ac:dyDescent="0.2">
      <c r="A15" s="2" t="s">
        <v>391</v>
      </c>
      <c r="B15" s="2" t="s">
        <v>39</v>
      </c>
      <c r="C15" s="2">
        <v>95.182000000000002</v>
      </c>
      <c r="D15" s="32">
        <v>96.680999999999997</v>
      </c>
      <c r="E15" s="32">
        <v>97.156999999999996</v>
      </c>
      <c r="F15" s="32">
        <v>96.956000000000003</v>
      </c>
      <c r="G15" s="32">
        <v>100</v>
      </c>
      <c r="H15" s="32">
        <v>3.1</v>
      </c>
      <c r="I15" s="53"/>
      <c r="O15" s="32"/>
    </row>
    <row r="16" spans="1:15" x14ac:dyDescent="0.2">
      <c r="A16" s="2" t="s">
        <v>406</v>
      </c>
      <c r="B16" s="2" t="s">
        <v>48</v>
      </c>
      <c r="C16" s="2">
        <v>94.7</v>
      </c>
      <c r="D16" s="32">
        <v>96.215000000000003</v>
      </c>
      <c r="E16" s="32">
        <v>97.135999999999996</v>
      </c>
      <c r="F16" s="32">
        <v>97.001999999999995</v>
      </c>
      <c r="G16" s="32">
        <v>100</v>
      </c>
      <c r="H16" s="32">
        <v>3.1</v>
      </c>
      <c r="I16" s="53"/>
      <c r="O16" s="32"/>
    </row>
    <row r="17" spans="1:15" x14ac:dyDescent="0.2">
      <c r="A17" s="2" t="s">
        <v>393</v>
      </c>
      <c r="B17" s="2" t="s">
        <v>413</v>
      </c>
      <c r="C17" s="2">
        <v>95.628</v>
      </c>
      <c r="D17" s="32">
        <v>97.096000000000004</v>
      </c>
      <c r="E17" s="32">
        <v>97.552999999999997</v>
      </c>
      <c r="F17" s="32">
        <v>97.058999999999997</v>
      </c>
      <c r="G17" s="32">
        <v>100</v>
      </c>
      <c r="H17" s="32">
        <v>3</v>
      </c>
      <c r="I17" s="53"/>
      <c r="O17" s="32"/>
    </row>
    <row r="18" spans="1:15" x14ac:dyDescent="0.2">
      <c r="A18" s="2" t="s">
        <v>404</v>
      </c>
      <c r="B18" s="2" t="s">
        <v>412</v>
      </c>
      <c r="C18" s="2">
        <v>95.611999999999995</v>
      </c>
      <c r="D18" s="32">
        <v>96.950999999999993</v>
      </c>
      <c r="E18" s="32">
        <v>97.344999999999999</v>
      </c>
      <c r="F18" s="32">
        <v>97.094999999999999</v>
      </c>
      <c r="G18" s="32">
        <v>100</v>
      </c>
      <c r="H18" s="32">
        <v>3</v>
      </c>
      <c r="I18" s="53"/>
      <c r="O18" s="32"/>
    </row>
    <row r="19" spans="1:15" x14ac:dyDescent="0.2">
      <c r="A19" s="2" t="s">
        <v>399</v>
      </c>
      <c r="B19" s="2" t="s">
        <v>43</v>
      </c>
      <c r="C19" s="2">
        <v>94.992999999999995</v>
      </c>
      <c r="D19" s="32">
        <v>96.739000000000004</v>
      </c>
      <c r="E19" s="32">
        <v>97.567999999999998</v>
      </c>
      <c r="F19" s="32">
        <v>97.162000000000006</v>
      </c>
      <c r="G19" s="32">
        <v>100</v>
      </c>
      <c r="H19" s="32">
        <v>2.9</v>
      </c>
      <c r="I19" s="53"/>
      <c r="O19" s="32"/>
    </row>
    <row r="20" spans="1:15" x14ac:dyDescent="0.2">
      <c r="A20" s="2" t="s">
        <v>403</v>
      </c>
      <c r="B20" s="2" t="s">
        <v>411</v>
      </c>
      <c r="C20" s="2">
        <v>95.150999999999996</v>
      </c>
      <c r="D20" s="32">
        <v>96.754999999999995</v>
      </c>
      <c r="E20" s="32">
        <v>97.683000000000007</v>
      </c>
      <c r="F20" s="32">
        <v>97.337999999999994</v>
      </c>
      <c r="G20" s="32">
        <v>100</v>
      </c>
      <c r="H20" s="32">
        <v>2.7</v>
      </c>
      <c r="I20" s="53"/>
      <c r="O20" s="32"/>
    </row>
    <row r="21" spans="1:15" x14ac:dyDescent="0.2">
      <c r="A21" s="2" t="s">
        <v>408</v>
      </c>
      <c r="B21" s="2" t="s">
        <v>49</v>
      </c>
      <c r="C21" s="2">
        <v>96.754999999999995</v>
      </c>
      <c r="D21" s="32">
        <v>97.522999999999996</v>
      </c>
      <c r="E21" s="32">
        <v>97.831999999999994</v>
      </c>
      <c r="F21" s="32">
        <v>97.423000000000002</v>
      </c>
      <c r="G21" s="32">
        <v>100</v>
      </c>
      <c r="H21" s="32">
        <v>2.6</v>
      </c>
      <c r="I21" s="53"/>
      <c r="O21" s="32"/>
    </row>
    <row r="22" spans="1:15" x14ac:dyDescent="0.2">
      <c r="A22" s="2" t="s">
        <v>395</v>
      </c>
      <c r="B22" s="1" t="s">
        <v>640</v>
      </c>
      <c r="C22" s="2">
        <v>95.506</v>
      </c>
      <c r="D22" s="32">
        <v>96.978999999999999</v>
      </c>
      <c r="E22" s="32">
        <v>97.298000000000002</v>
      </c>
      <c r="F22" s="32">
        <v>97.828000000000003</v>
      </c>
      <c r="G22" s="32">
        <v>100</v>
      </c>
      <c r="H22" s="32">
        <v>2.2000000000000002</v>
      </c>
      <c r="I22" s="53"/>
      <c r="O22" s="32"/>
    </row>
    <row r="23" spans="1:15" x14ac:dyDescent="0.2">
      <c r="A23" s="140" t="s">
        <v>681</v>
      </c>
      <c r="C23" s="1"/>
      <c r="D23" s="1"/>
      <c r="E23" s="1"/>
      <c r="F23" s="1"/>
      <c r="G23" s="1"/>
      <c r="H23" s="1"/>
      <c r="O23" s="32"/>
    </row>
    <row r="58" spans="2:2" x14ac:dyDescent="0.2">
      <c r="B58" s="140" t="s">
        <v>681</v>
      </c>
    </row>
  </sheetData>
  <sortState xmlns:xlrd2="http://schemas.microsoft.com/office/spreadsheetml/2017/richdata2" ref="A3:H22">
    <sortCondition descending="1" ref="H3:H22"/>
  </sortState>
  <phoneticPr fontId="4" type="noConversion"/>
  <pageMargins left="0.75" right="0.75" top="1" bottom="1" header="0" footer="0"/>
  <pageSetup paperSize="9" orientation="portrait" horizontalDpi="1200" verticalDpi="1200" r:id="rId1"/>
  <headerFooter alignWithMargins="0"/>
  <drawing r:id="rId2"/>
  <legacyDrawing r:id="rId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rgb="FF92D050"/>
  </sheetPr>
  <dimension ref="A1:I43"/>
  <sheetViews>
    <sheetView workbookViewId="0">
      <selection activeCell="B2" sqref="B2:H3"/>
    </sheetView>
  </sheetViews>
  <sheetFormatPr baseColWidth="10" defaultColWidth="11.42578125" defaultRowHeight="11.25" x14ac:dyDescent="0.2"/>
  <cols>
    <col min="1" max="1" width="46.5703125" style="1" customWidth="1"/>
    <col min="2" max="2" width="9.7109375" style="1" customWidth="1"/>
    <col min="3" max="7" width="10.28515625" style="1" customWidth="1"/>
    <col min="8" max="8" width="14.28515625" style="1" customWidth="1"/>
    <col min="9" max="16384" width="11.42578125" style="1"/>
  </cols>
  <sheetData>
    <row r="1" spans="1:9" x14ac:dyDescent="0.2">
      <c r="A1" s="204" t="s">
        <v>682</v>
      </c>
      <c r="B1" s="205"/>
      <c r="C1" s="205"/>
      <c r="D1" s="205"/>
      <c r="E1" s="205"/>
      <c r="F1" s="205"/>
      <c r="G1" s="205"/>
      <c r="H1" s="206"/>
    </row>
    <row r="2" spans="1:9" x14ac:dyDescent="0.2">
      <c r="A2" s="175" t="s">
        <v>70</v>
      </c>
      <c r="B2" s="172" t="s">
        <v>30</v>
      </c>
      <c r="C2" s="173"/>
      <c r="D2" s="174"/>
      <c r="E2" s="172" t="s">
        <v>31</v>
      </c>
      <c r="F2" s="173"/>
      <c r="G2" s="174"/>
      <c r="H2" s="198" t="s">
        <v>686</v>
      </c>
    </row>
    <row r="3" spans="1:9" ht="33.75" x14ac:dyDescent="0.2">
      <c r="A3" s="175"/>
      <c r="B3" s="143">
        <v>2020</v>
      </c>
      <c r="C3" s="143">
        <v>2021</v>
      </c>
      <c r="D3" s="143" t="s">
        <v>71</v>
      </c>
      <c r="E3" s="143">
        <v>2020</v>
      </c>
      <c r="F3" s="143">
        <v>2021</v>
      </c>
      <c r="G3" s="143" t="s">
        <v>683</v>
      </c>
      <c r="H3" s="199"/>
    </row>
    <row r="4" spans="1:9" x14ac:dyDescent="0.2">
      <c r="A4" s="12" t="s">
        <v>72</v>
      </c>
      <c r="B4" s="21">
        <v>97</v>
      </c>
      <c r="C4" s="21">
        <v>100</v>
      </c>
      <c r="D4" s="21">
        <v>3.1</v>
      </c>
      <c r="E4" s="21">
        <v>96.789000000000001</v>
      </c>
      <c r="F4" s="21">
        <v>100</v>
      </c>
      <c r="G4" s="21">
        <v>3.3</v>
      </c>
      <c r="H4" s="21">
        <f>G4-D4</f>
        <v>0.19999999999999973</v>
      </c>
      <c r="I4" s="11"/>
    </row>
    <row r="5" spans="1:9" x14ac:dyDescent="0.2">
      <c r="A5" s="9" t="s">
        <v>109</v>
      </c>
      <c r="B5" s="16">
        <v>98.186999999999998</v>
      </c>
      <c r="C5" s="16">
        <v>100</v>
      </c>
      <c r="D5" s="16">
        <v>1.8</v>
      </c>
      <c r="E5" s="16">
        <v>97.811000000000007</v>
      </c>
      <c r="F5" s="16">
        <v>100</v>
      </c>
      <c r="G5" s="16">
        <v>2.2000000000000002</v>
      </c>
      <c r="H5" s="16">
        <f>G5-D5</f>
        <v>0.40000000000000013</v>
      </c>
      <c r="I5" s="11"/>
    </row>
    <row r="6" spans="1:9" x14ac:dyDescent="0.2">
      <c r="A6" s="9" t="s">
        <v>110</v>
      </c>
      <c r="B6" s="16">
        <v>99.7</v>
      </c>
      <c r="C6" s="16">
        <v>100</v>
      </c>
      <c r="D6" s="16">
        <v>0.3</v>
      </c>
      <c r="E6" s="16">
        <v>99.236000000000004</v>
      </c>
      <c r="F6" s="16">
        <v>100</v>
      </c>
      <c r="G6" s="16">
        <v>0.8</v>
      </c>
      <c r="H6" s="16">
        <f>G6-D6</f>
        <v>0.5</v>
      </c>
      <c r="I6" s="11"/>
    </row>
    <row r="7" spans="1:9" x14ac:dyDescent="0.2">
      <c r="A7" s="9" t="s">
        <v>111</v>
      </c>
      <c r="B7" s="16">
        <v>98.992000000000004</v>
      </c>
      <c r="C7" s="16">
        <v>100</v>
      </c>
      <c r="D7" s="16">
        <v>1</v>
      </c>
      <c r="E7" s="16">
        <v>99.01</v>
      </c>
      <c r="F7" s="16">
        <v>100</v>
      </c>
      <c r="G7" s="16">
        <v>1</v>
      </c>
      <c r="H7" s="16">
        <f t="shared" ref="H7:H14" si="0">G7-D7</f>
        <v>0</v>
      </c>
      <c r="I7" s="11"/>
    </row>
    <row r="8" spans="1:9" x14ac:dyDescent="0.2">
      <c r="A8" s="9" t="s">
        <v>112</v>
      </c>
      <c r="B8" s="16">
        <v>89.977000000000004</v>
      </c>
      <c r="C8" s="16">
        <v>100</v>
      </c>
      <c r="D8" s="16">
        <v>11.1</v>
      </c>
      <c r="E8" s="16">
        <v>90.403999999999996</v>
      </c>
      <c r="F8" s="16">
        <v>100</v>
      </c>
      <c r="G8" s="16">
        <v>10.6</v>
      </c>
      <c r="H8" s="16">
        <f t="shared" si="0"/>
        <v>-0.5</v>
      </c>
      <c r="I8" s="11"/>
    </row>
    <row r="9" spans="1:9" x14ac:dyDescent="0.2">
      <c r="A9" s="9" t="s">
        <v>113</v>
      </c>
      <c r="B9" s="16">
        <v>99.067999999999998</v>
      </c>
      <c r="C9" s="16">
        <v>100</v>
      </c>
      <c r="D9" s="16">
        <v>0.9</v>
      </c>
      <c r="E9" s="16">
        <v>97.831999999999994</v>
      </c>
      <c r="F9" s="16">
        <v>100</v>
      </c>
      <c r="G9" s="16">
        <v>2.2000000000000002</v>
      </c>
      <c r="H9" s="16">
        <f t="shared" si="0"/>
        <v>1.3000000000000003</v>
      </c>
      <c r="I9" s="11"/>
    </row>
    <row r="10" spans="1:9" x14ac:dyDescent="0.2">
      <c r="A10" s="9" t="s">
        <v>114</v>
      </c>
      <c r="B10" s="16">
        <v>99.322000000000003</v>
      </c>
      <c r="C10" s="16">
        <v>100</v>
      </c>
      <c r="D10" s="16">
        <v>0.7</v>
      </c>
      <c r="E10" s="16">
        <v>98.400999999999996</v>
      </c>
      <c r="F10" s="16">
        <v>100</v>
      </c>
      <c r="G10" s="16">
        <v>1.6</v>
      </c>
      <c r="H10" s="16">
        <f t="shared" si="0"/>
        <v>0.90000000000000013</v>
      </c>
      <c r="I10" s="11"/>
    </row>
    <row r="11" spans="1:9" x14ac:dyDescent="0.2">
      <c r="A11" s="9" t="s">
        <v>118</v>
      </c>
      <c r="B11" s="16">
        <v>93.197000000000003</v>
      </c>
      <c r="C11" s="16">
        <v>100</v>
      </c>
      <c r="D11" s="16">
        <v>7.3</v>
      </c>
      <c r="E11" s="16">
        <v>93.927000000000007</v>
      </c>
      <c r="F11" s="16">
        <v>100</v>
      </c>
      <c r="G11" s="16">
        <v>6.5</v>
      </c>
      <c r="H11" s="16">
        <f t="shared" si="0"/>
        <v>-0.79999999999999982</v>
      </c>
      <c r="I11" s="11"/>
    </row>
    <row r="12" spans="1:9" x14ac:dyDescent="0.2">
      <c r="A12" s="9" t="s">
        <v>326</v>
      </c>
      <c r="B12" s="16">
        <v>103.08499999999999</v>
      </c>
      <c r="C12" s="16">
        <v>100</v>
      </c>
      <c r="D12" s="16">
        <v>-3</v>
      </c>
      <c r="E12" s="16">
        <v>102.985</v>
      </c>
      <c r="F12" s="16">
        <v>100</v>
      </c>
      <c r="G12" s="16">
        <v>-2.9</v>
      </c>
      <c r="H12" s="16">
        <f t="shared" si="0"/>
        <v>0.10000000000000009</v>
      </c>
      <c r="I12" s="11"/>
    </row>
    <row r="13" spans="1:9" x14ac:dyDescent="0.2">
      <c r="A13" s="9" t="s">
        <v>115</v>
      </c>
      <c r="B13" s="16">
        <v>99.84</v>
      </c>
      <c r="C13" s="16">
        <v>100</v>
      </c>
      <c r="D13" s="16">
        <v>0.2</v>
      </c>
      <c r="E13" s="16">
        <v>99.733000000000004</v>
      </c>
      <c r="F13" s="16">
        <v>100</v>
      </c>
      <c r="G13" s="16">
        <v>0.3</v>
      </c>
      <c r="H13" s="16">
        <f t="shared" si="0"/>
        <v>9.9999999999999978E-2</v>
      </c>
      <c r="I13" s="11"/>
    </row>
    <row r="14" spans="1:9" x14ac:dyDescent="0.2">
      <c r="A14" s="9" t="s">
        <v>119</v>
      </c>
      <c r="B14" s="16">
        <v>99.846000000000004</v>
      </c>
      <c r="C14" s="16">
        <v>100</v>
      </c>
      <c r="D14" s="16">
        <v>0.2</v>
      </c>
      <c r="E14" s="16">
        <v>99.195999999999998</v>
      </c>
      <c r="F14" s="16">
        <v>100</v>
      </c>
      <c r="G14" s="16">
        <v>0.8</v>
      </c>
      <c r="H14" s="16">
        <f t="shared" si="0"/>
        <v>0.60000000000000009</v>
      </c>
      <c r="I14" s="11"/>
    </row>
    <row r="15" spans="1:9" x14ac:dyDescent="0.2">
      <c r="A15" s="9" t="s">
        <v>116</v>
      </c>
      <c r="B15" s="16">
        <v>99.135000000000005</v>
      </c>
      <c r="C15" s="16">
        <v>100</v>
      </c>
      <c r="D15" s="16">
        <v>0.9</v>
      </c>
      <c r="E15" s="16">
        <v>98.588999999999999</v>
      </c>
      <c r="F15" s="16">
        <v>100</v>
      </c>
      <c r="G15" s="16">
        <v>1.4</v>
      </c>
      <c r="H15" s="16">
        <f>G15-D15</f>
        <v>0.49999999999999989</v>
      </c>
      <c r="I15" s="11"/>
    </row>
    <row r="16" spans="1:9" x14ac:dyDescent="0.2">
      <c r="A16" s="9" t="s">
        <v>117</v>
      </c>
      <c r="B16" s="16">
        <v>99.013000000000005</v>
      </c>
      <c r="C16" s="16">
        <v>100</v>
      </c>
      <c r="D16" s="16">
        <v>1</v>
      </c>
      <c r="E16" s="16">
        <v>98.989000000000004</v>
      </c>
      <c r="F16" s="16">
        <v>100</v>
      </c>
      <c r="G16" s="16">
        <v>1</v>
      </c>
      <c r="H16" s="16">
        <f>G16-D16</f>
        <v>0</v>
      </c>
      <c r="I16" s="11"/>
    </row>
    <row r="17" spans="1:8" ht="26.25" customHeight="1" x14ac:dyDescent="0.2">
      <c r="A17" s="183" t="s">
        <v>684</v>
      </c>
      <c r="B17" s="183"/>
      <c r="C17" s="183"/>
      <c r="D17" s="183"/>
      <c r="E17" s="183"/>
      <c r="F17" s="183"/>
      <c r="G17" s="183"/>
      <c r="H17" s="183"/>
    </row>
    <row r="21" spans="1:8" x14ac:dyDescent="0.2">
      <c r="A21" s="15"/>
      <c r="B21" s="15"/>
    </row>
    <row r="41" spans="1:8" ht="11.25" customHeight="1" x14ac:dyDescent="0.2">
      <c r="A41" s="189" t="s">
        <v>685</v>
      </c>
      <c r="B41" s="189"/>
      <c r="C41" s="189"/>
      <c r="D41" s="189"/>
      <c r="E41" s="189"/>
      <c r="F41" s="189"/>
      <c r="G41" s="189"/>
      <c r="H41" s="189"/>
    </row>
    <row r="42" spans="1:8" x14ac:dyDescent="0.2">
      <c r="A42" s="170"/>
      <c r="B42" s="170"/>
      <c r="C42" s="170"/>
      <c r="D42" s="170"/>
      <c r="E42" s="170"/>
      <c r="F42" s="170"/>
      <c r="G42" s="170"/>
      <c r="H42" s="170"/>
    </row>
    <row r="43" spans="1:8" x14ac:dyDescent="0.2">
      <c r="A43" s="170"/>
      <c r="B43" s="170"/>
      <c r="C43" s="170"/>
      <c r="D43" s="170"/>
      <c r="E43" s="170"/>
      <c r="F43" s="170"/>
      <c r="G43" s="170"/>
      <c r="H43" s="170"/>
    </row>
  </sheetData>
  <mergeCells count="7">
    <mergeCell ref="A41:H43"/>
    <mergeCell ref="A2:A3"/>
    <mergeCell ref="A1:H1"/>
    <mergeCell ref="A17:H17"/>
    <mergeCell ref="H2:H3"/>
    <mergeCell ref="B2:D2"/>
    <mergeCell ref="E2:G2"/>
  </mergeCells>
  <phoneticPr fontId="4" type="noConversion"/>
  <pageMargins left="0.75" right="0.75" top="1" bottom="1" header="0" footer="0"/>
  <pageSetup paperSize="9" orientation="portrait"/>
  <headerFooter alignWithMargins="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921CB6-66BC-4B4B-814E-0473DEECDDE7}">
  <dimension ref="A2:I102"/>
  <sheetViews>
    <sheetView tabSelected="1" workbookViewId="0">
      <selection activeCell="B6" sqref="B6:I6"/>
    </sheetView>
  </sheetViews>
  <sheetFormatPr baseColWidth="10" defaultColWidth="11.5703125" defaultRowHeight="12.75" x14ac:dyDescent="0.2"/>
  <cols>
    <col min="1" max="1" width="20.42578125" customWidth="1"/>
    <col min="9" max="9" width="53.5703125" customWidth="1"/>
    <col min="11" max="11" width="15.140625" customWidth="1"/>
    <col min="12" max="12" width="3.5703125" customWidth="1"/>
    <col min="13" max="13" width="2.5703125" customWidth="1"/>
  </cols>
  <sheetData>
    <row r="2" spans="1:9" x14ac:dyDescent="0.2">
      <c r="B2" s="165" t="s">
        <v>846</v>
      </c>
      <c r="C2" s="165"/>
      <c r="D2" s="165"/>
      <c r="E2" s="165"/>
      <c r="F2" s="165"/>
      <c r="G2" s="165"/>
      <c r="H2" s="165"/>
    </row>
    <row r="5" spans="1:9" x14ac:dyDescent="0.2">
      <c r="A5" s="166" t="s">
        <v>618</v>
      </c>
      <c r="B5" s="166"/>
      <c r="C5" s="166"/>
      <c r="D5" s="166"/>
      <c r="E5" s="166"/>
      <c r="F5" s="166"/>
      <c r="G5" s="166"/>
      <c r="H5" s="166"/>
      <c r="I5" s="166"/>
    </row>
    <row r="6" spans="1:9" x14ac:dyDescent="0.2">
      <c r="A6" s="124" t="s">
        <v>494</v>
      </c>
      <c r="B6" s="167" t="s">
        <v>515</v>
      </c>
      <c r="C6" s="167"/>
      <c r="D6" s="167"/>
      <c r="E6" s="167"/>
      <c r="F6" s="167"/>
      <c r="G6" s="167"/>
      <c r="H6" s="167"/>
      <c r="I6" s="167"/>
    </row>
    <row r="7" spans="1:9" x14ac:dyDescent="0.2">
      <c r="A7" s="122" t="s">
        <v>495</v>
      </c>
      <c r="B7" s="164" t="s">
        <v>516</v>
      </c>
      <c r="C7" s="164"/>
      <c r="D7" s="164"/>
      <c r="E7" s="164"/>
      <c r="F7" s="164"/>
      <c r="G7" s="164"/>
      <c r="H7" s="164"/>
      <c r="I7" s="164"/>
    </row>
    <row r="8" spans="1:9" ht="12.75" customHeight="1" x14ac:dyDescent="0.2">
      <c r="A8" s="122" t="s">
        <v>496</v>
      </c>
      <c r="B8" s="164" t="s">
        <v>777</v>
      </c>
      <c r="C8" s="164"/>
      <c r="D8" s="164"/>
      <c r="E8" s="164"/>
      <c r="F8" s="164"/>
      <c r="G8" s="164"/>
      <c r="H8" s="164"/>
      <c r="I8" s="164"/>
    </row>
    <row r="9" spans="1:9" ht="12.75" customHeight="1" x14ac:dyDescent="0.2">
      <c r="A9" s="122" t="s">
        <v>497</v>
      </c>
      <c r="B9" s="164" t="s">
        <v>778</v>
      </c>
      <c r="C9" s="164"/>
      <c r="D9" s="164"/>
      <c r="E9" s="164"/>
      <c r="F9" s="164"/>
      <c r="G9" s="164"/>
      <c r="H9" s="164"/>
      <c r="I9" s="164"/>
    </row>
    <row r="10" spans="1:9" x14ac:dyDescent="0.2">
      <c r="A10" s="122" t="s">
        <v>498</v>
      </c>
      <c r="B10" s="164" t="s">
        <v>518</v>
      </c>
      <c r="C10" s="164"/>
      <c r="D10" s="164"/>
      <c r="E10" s="164"/>
      <c r="F10" s="164"/>
      <c r="G10" s="164"/>
      <c r="H10" s="164"/>
      <c r="I10" s="164"/>
    </row>
    <row r="11" spans="1:9" x14ac:dyDescent="0.2">
      <c r="A11" s="122" t="s">
        <v>499</v>
      </c>
      <c r="B11" s="164" t="s">
        <v>519</v>
      </c>
      <c r="C11" s="164"/>
      <c r="D11" s="164"/>
      <c r="E11" s="164"/>
      <c r="F11" s="164"/>
      <c r="G11" s="164"/>
      <c r="H11" s="164"/>
      <c r="I11" s="164"/>
    </row>
    <row r="12" spans="1:9" x14ac:dyDescent="0.2">
      <c r="A12" s="122" t="s">
        <v>501</v>
      </c>
      <c r="B12" s="164" t="s">
        <v>779</v>
      </c>
      <c r="C12" s="164"/>
      <c r="D12" s="164"/>
      <c r="E12" s="164"/>
      <c r="F12" s="164"/>
      <c r="G12" s="164"/>
      <c r="H12" s="164"/>
      <c r="I12" s="164"/>
    </row>
    <row r="13" spans="1:9" x14ac:dyDescent="0.2">
      <c r="A13" s="122" t="s">
        <v>502</v>
      </c>
      <c r="B13" s="164" t="s">
        <v>780</v>
      </c>
      <c r="C13" s="164"/>
      <c r="D13" s="164"/>
      <c r="E13" s="164"/>
      <c r="F13" s="164"/>
      <c r="G13" s="164"/>
      <c r="H13" s="164"/>
      <c r="I13" s="164"/>
    </row>
    <row r="14" spans="1:9" ht="12.75" customHeight="1" x14ac:dyDescent="0.2">
      <c r="A14" s="122" t="s">
        <v>503</v>
      </c>
      <c r="B14" s="158" t="s">
        <v>781</v>
      </c>
      <c r="C14" s="159"/>
      <c r="D14" s="159"/>
      <c r="E14" s="159"/>
      <c r="F14" s="159"/>
      <c r="G14" s="159"/>
      <c r="H14" s="159"/>
      <c r="I14" s="160"/>
    </row>
    <row r="15" spans="1:9" ht="12.75" customHeight="1" x14ac:dyDescent="0.2">
      <c r="A15" s="122" t="s">
        <v>505</v>
      </c>
      <c r="B15" s="164" t="s">
        <v>782</v>
      </c>
      <c r="C15" s="164"/>
      <c r="D15" s="164"/>
      <c r="E15" s="164"/>
      <c r="F15" s="164"/>
      <c r="G15" s="164"/>
      <c r="H15" s="164"/>
      <c r="I15" s="164"/>
    </row>
    <row r="16" spans="1:9" x14ac:dyDescent="0.2">
      <c r="A16" s="122" t="s">
        <v>506</v>
      </c>
      <c r="B16" s="164" t="s">
        <v>783</v>
      </c>
      <c r="C16" s="164"/>
      <c r="D16" s="164"/>
      <c r="E16" s="164"/>
      <c r="F16" s="164"/>
      <c r="G16" s="164"/>
      <c r="H16" s="164"/>
      <c r="I16" s="164"/>
    </row>
    <row r="17" spans="1:9" ht="12.75" customHeight="1" x14ac:dyDescent="0.2">
      <c r="A17" s="122" t="s">
        <v>507</v>
      </c>
      <c r="B17" s="164" t="s">
        <v>784</v>
      </c>
      <c r="C17" s="164"/>
      <c r="D17" s="164"/>
      <c r="E17" s="164"/>
      <c r="F17" s="164"/>
      <c r="G17" s="164"/>
      <c r="H17" s="164"/>
      <c r="I17" s="164"/>
    </row>
    <row r="18" spans="1:9" ht="12.75" customHeight="1" x14ac:dyDescent="0.2">
      <c r="A18" s="122" t="s">
        <v>508</v>
      </c>
      <c r="B18" s="164" t="s">
        <v>532</v>
      </c>
      <c r="C18" s="164"/>
      <c r="D18" s="164"/>
      <c r="E18" s="164"/>
      <c r="F18" s="164"/>
      <c r="G18" s="164"/>
      <c r="H18" s="164"/>
      <c r="I18" s="164"/>
    </row>
    <row r="19" spans="1:9" x14ac:dyDescent="0.2">
      <c r="A19" s="122" t="s">
        <v>565</v>
      </c>
      <c r="B19" s="155" t="s">
        <v>604</v>
      </c>
      <c r="C19" s="159"/>
      <c r="D19" s="159"/>
      <c r="E19" s="159"/>
      <c r="F19" s="159"/>
      <c r="G19" s="159"/>
      <c r="H19" s="159"/>
      <c r="I19" s="160"/>
    </row>
    <row r="20" spans="1:9" ht="12.75" customHeight="1" x14ac:dyDescent="0.2">
      <c r="A20" s="122" t="s">
        <v>509</v>
      </c>
      <c r="B20" s="158" t="s">
        <v>605</v>
      </c>
      <c r="C20" s="159"/>
      <c r="D20" s="159"/>
      <c r="E20" s="159"/>
      <c r="F20" s="159"/>
      <c r="G20" s="159"/>
      <c r="H20" s="159"/>
      <c r="I20" s="160"/>
    </row>
    <row r="21" spans="1:9" ht="12.75" customHeight="1" x14ac:dyDescent="0.2">
      <c r="A21" s="122" t="s">
        <v>567</v>
      </c>
      <c r="B21" s="158" t="s">
        <v>785</v>
      </c>
      <c r="C21" s="159"/>
      <c r="D21" s="159"/>
      <c r="E21" s="159"/>
      <c r="F21" s="159"/>
      <c r="G21" s="159"/>
      <c r="H21" s="159"/>
      <c r="I21" s="160"/>
    </row>
    <row r="22" spans="1:9" ht="12.75" customHeight="1" x14ac:dyDescent="0.2">
      <c r="A22" s="122" t="s">
        <v>510</v>
      </c>
      <c r="B22" s="155" t="s">
        <v>786</v>
      </c>
      <c r="C22" s="159"/>
      <c r="D22" s="159"/>
      <c r="E22" s="159"/>
      <c r="F22" s="159"/>
      <c r="G22" s="159"/>
      <c r="H22" s="159"/>
      <c r="I22" s="160"/>
    </row>
    <row r="23" spans="1:9" ht="12.75" customHeight="1" x14ac:dyDescent="0.2">
      <c r="A23" s="122" t="s">
        <v>570</v>
      </c>
      <c r="B23" s="155" t="s">
        <v>787</v>
      </c>
      <c r="C23" s="159"/>
      <c r="D23" s="159"/>
      <c r="E23" s="159"/>
      <c r="F23" s="159"/>
      <c r="G23" s="159"/>
      <c r="H23" s="159"/>
      <c r="I23" s="160"/>
    </row>
    <row r="24" spans="1:9" ht="12.75" customHeight="1" x14ac:dyDescent="0.2">
      <c r="A24" s="122" t="s">
        <v>578</v>
      </c>
      <c r="B24" s="158" t="s">
        <v>606</v>
      </c>
      <c r="C24" s="159"/>
      <c r="D24" s="159"/>
      <c r="E24" s="159"/>
      <c r="F24" s="159"/>
      <c r="G24" s="159"/>
      <c r="H24" s="159"/>
      <c r="I24" s="160"/>
    </row>
    <row r="25" spans="1:9" x14ac:dyDescent="0.2">
      <c r="A25" s="122" t="s">
        <v>585</v>
      </c>
      <c r="B25" s="152" t="s">
        <v>610</v>
      </c>
      <c r="C25" s="153"/>
      <c r="D25" s="153"/>
      <c r="E25" s="153"/>
      <c r="F25" s="153"/>
      <c r="G25" s="153"/>
      <c r="H25" s="153"/>
      <c r="I25" s="154"/>
    </row>
    <row r="26" spans="1:9" ht="12.75" customHeight="1" x14ac:dyDescent="0.2">
      <c r="A26" s="122" t="s">
        <v>616</v>
      </c>
      <c r="B26" s="152" t="s">
        <v>610</v>
      </c>
      <c r="C26" s="153"/>
      <c r="D26" s="153"/>
      <c r="E26" s="153"/>
      <c r="F26" s="153"/>
      <c r="G26" s="153"/>
      <c r="H26" s="153"/>
      <c r="I26" s="154"/>
    </row>
    <row r="27" spans="1:9" ht="12.75" customHeight="1" x14ac:dyDescent="0.2">
      <c r="A27" s="122" t="s">
        <v>533</v>
      </c>
      <c r="B27" s="164" t="s">
        <v>564</v>
      </c>
      <c r="C27" s="164"/>
      <c r="D27" s="164"/>
      <c r="E27" s="164"/>
      <c r="F27" s="164"/>
      <c r="G27" s="164"/>
      <c r="H27" s="164"/>
      <c r="I27" s="164"/>
    </row>
    <row r="28" spans="1:9" ht="12.75" customHeight="1" x14ac:dyDescent="0.2">
      <c r="A28" s="122" t="s">
        <v>566</v>
      </c>
      <c r="B28" s="158" t="s">
        <v>788</v>
      </c>
      <c r="C28" s="159"/>
      <c r="D28" s="159"/>
      <c r="E28" s="159"/>
      <c r="F28" s="159"/>
      <c r="G28" s="159"/>
      <c r="H28" s="159"/>
      <c r="I28" s="160"/>
    </row>
    <row r="29" spans="1:9" ht="12.75" customHeight="1" x14ac:dyDescent="0.2">
      <c r="A29" s="122" t="s">
        <v>568</v>
      </c>
      <c r="B29" s="155" t="s">
        <v>789</v>
      </c>
      <c r="C29" s="159"/>
      <c r="D29" s="159"/>
      <c r="E29" s="159"/>
      <c r="F29" s="159"/>
      <c r="G29" s="159"/>
      <c r="H29" s="159"/>
      <c r="I29" s="160"/>
    </row>
    <row r="30" spans="1:9" x14ac:dyDescent="0.2">
      <c r="A30" s="122" t="s">
        <v>569</v>
      </c>
      <c r="B30" s="155" t="s">
        <v>790</v>
      </c>
      <c r="C30" s="159"/>
      <c r="D30" s="159"/>
      <c r="E30" s="159"/>
      <c r="F30" s="159"/>
      <c r="G30" s="159"/>
      <c r="H30" s="159"/>
      <c r="I30" s="160"/>
    </row>
    <row r="31" spans="1:9" ht="12.75" customHeight="1" x14ac:dyDescent="0.2">
      <c r="A31" s="122" t="s">
        <v>597</v>
      </c>
      <c r="B31" s="152" t="s">
        <v>791</v>
      </c>
      <c r="C31" s="153"/>
      <c r="D31" s="153"/>
      <c r="E31" s="153"/>
      <c r="F31" s="153"/>
      <c r="G31" s="153"/>
      <c r="H31" s="153"/>
      <c r="I31" s="154"/>
    </row>
    <row r="32" spans="1:9" x14ac:dyDescent="0.2">
      <c r="A32" s="122" t="s">
        <v>598</v>
      </c>
      <c r="B32" s="152" t="s">
        <v>613</v>
      </c>
      <c r="C32" s="153"/>
      <c r="D32" s="153"/>
      <c r="E32" s="153"/>
      <c r="F32" s="153"/>
      <c r="G32" s="153"/>
      <c r="H32" s="153"/>
      <c r="I32" s="154"/>
    </row>
    <row r="33" spans="1:9" x14ac:dyDescent="0.2">
      <c r="A33" s="122" t="s">
        <v>599</v>
      </c>
      <c r="B33" s="152" t="s">
        <v>792</v>
      </c>
      <c r="C33" s="153"/>
      <c r="D33" s="153"/>
      <c r="E33" s="153"/>
      <c r="F33" s="153"/>
      <c r="G33" s="153"/>
      <c r="H33" s="153"/>
      <c r="I33" s="154"/>
    </row>
    <row r="34" spans="1:9" ht="12.75" customHeight="1" x14ac:dyDescent="0.2">
      <c r="A34" s="122" t="s">
        <v>600</v>
      </c>
      <c r="B34" s="152" t="s">
        <v>614</v>
      </c>
      <c r="C34" s="153"/>
      <c r="D34" s="153"/>
      <c r="E34" s="153"/>
      <c r="F34" s="153"/>
      <c r="G34" s="153"/>
      <c r="H34" s="153"/>
      <c r="I34" s="154"/>
    </row>
    <row r="35" spans="1:9" x14ac:dyDescent="0.2">
      <c r="A35" s="122" t="s">
        <v>603</v>
      </c>
      <c r="B35" s="152" t="s">
        <v>793</v>
      </c>
      <c r="C35" s="153"/>
      <c r="D35" s="153"/>
      <c r="E35" s="153"/>
      <c r="F35" s="153"/>
      <c r="G35" s="153"/>
      <c r="H35" s="153"/>
      <c r="I35" s="154"/>
    </row>
    <row r="36" spans="1:9" ht="12.75" customHeight="1" x14ac:dyDescent="0.2">
      <c r="A36" s="122" t="s">
        <v>514</v>
      </c>
      <c r="B36" s="168" t="s">
        <v>531</v>
      </c>
      <c r="C36" s="164"/>
      <c r="D36" s="164"/>
      <c r="E36" s="164"/>
      <c r="F36" s="164"/>
      <c r="G36" s="164"/>
      <c r="H36" s="164"/>
      <c r="I36" s="164"/>
    </row>
    <row r="37" spans="1:9" ht="12.75" customHeight="1" x14ac:dyDescent="0.2">
      <c r="A37" s="123" t="s">
        <v>520</v>
      </c>
      <c r="B37" s="168" t="s">
        <v>794</v>
      </c>
      <c r="C37" s="168"/>
      <c r="D37" s="168"/>
      <c r="E37" s="168"/>
      <c r="F37" s="168"/>
      <c r="G37" s="168"/>
      <c r="H37" s="168"/>
      <c r="I37" s="168"/>
    </row>
    <row r="38" spans="1:9" x14ac:dyDescent="0.2">
      <c r="A38" s="122" t="s">
        <v>521</v>
      </c>
      <c r="B38" s="164" t="s">
        <v>517</v>
      </c>
      <c r="C38" s="164"/>
      <c r="D38" s="164"/>
      <c r="E38" s="164"/>
      <c r="F38" s="164"/>
      <c r="G38" s="164"/>
      <c r="H38" s="164"/>
      <c r="I38" s="164"/>
    </row>
    <row r="39" spans="1:9" ht="12.75" customHeight="1" x14ac:dyDescent="0.2">
      <c r="A39" s="122" t="s">
        <v>522</v>
      </c>
      <c r="B39" s="168" t="s">
        <v>530</v>
      </c>
      <c r="C39" s="164"/>
      <c r="D39" s="164"/>
      <c r="E39" s="164"/>
      <c r="F39" s="164"/>
      <c r="G39" s="164"/>
      <c r="H39" s="164"/>
      <c r="I39" s="164"/>
    </row>
    <row r="40" spans="1:9" ht="12.75" customHeight="1" x14ac:dyDescent="0.2">
      <c r="A40" s="122" t="s">
        <v>523</v>
      </c>
      <c r="B40" s="168" t="s">
        <v>795</v>
      </c>
      <c r="C40" s="168"/>
      <c r="D40" s="168"/>
      <c r="E40" s="168"/>
      <c r="F40" s="168"/>
      <c r="G40" s="168"/>
      <c r="H40" s="168"/>
      <c r="I40" s="168"/>
    </row>
    <row r="41" spans="1:9" x14ac:dyDescent="0.2">
      <c r="A41" s="122" t="s">
        <v>524</v>
      </c>
      <c r="B41" s="168" t="s">
        <v>847</v>
      </c>
      <c r="C41" s="164"/>
      <c r="D41" s="164"/>
      <c r="E41" s="164"/>
      <c r="F41" s="164"/>
      <c r="G41" s="164"/>
      <c r="H41" s="164"/>
      <c r="I41" s="164"/>
    </row>
    <row r="42" spans="1:9" ht="12.75" customHeight="1" x14ac:dyDescent="0.2">
      <c r="A42" s="122" t="s">
        <v>525</v>
      </c>
      <c r="B42" s="168" t="s">
        <v>848</v>
      </c>
      <c r="C42" s="164"/>
      <c r="D42" s="164"/>
      <c r="E42" s="164"/>
      <c r="F42" s="164"/>
      <c r="G42" s="164"/>
      <c r="H42" s="164"/>
      <c r="I42" s="164"/>
    </row>
    <row r="43" spans="1:9" x14ac:dyDescent="0.2">
      <c r="A43" s="122" t="s">
        <v>526</v>
      </c>
      <c r="B43" s="164" t="s">
        <v>500</v>
      </c>
      <c r="C43" s="164"/>
      <c r="D43" s="164"/>
      <c r="E43" s="164"/>
      <c r="F43" s="164"/>
      <c r="G43" s="164"/>
      <c r="H43" s="164"/>
      <c r="I43" s="164"/>
    </row>
    <row r="44" spans="1:9" x14ac:dyDescent="0.2">
      <c r="A44" s="122" t="s">
        <v>527</v>
      </c>
      <c r="B44" s="168" t="s">
        <v>796</v>
      </c>
      <c r="C44" s="164"/>
      <c r="D44" s="164"/>
      <c r="E44" s="164"/>
      <c r="F44" s="164"/>
      <c r="G44" s="164"/>
      <c r="H44" s="164"/>
      <c r="I44" s="164"/>
    </row>
    <row r="45" spans="1:9" x14ac:dyDescent="0.2">
      <c r="A45" s="122" t="s">
        <v>528</v>
      </c>
      <c r="B45" s="168" t="s">
        <v>797</v>
      </c>
      <c r="C45" s="164"/>
      <c r="D45" s="164"/>
      <c r="E45" s="164"/>
      <c r="F45" s="164"/>
      <c r="G45" s="164"/>
      <c r="H45" s="164"/>
      <c r="I45" s="164"/>
    </row>
    <row r="46" spans="1:9" ht="12.75" customHeight="1" x14ac:dyDescent="0.2">
      <c r="A46" s="122" t="s">
        <v>529</v>
      </c>
      <c r="B46" s="155" t="s">
        <v>798</v>
      </c>
      <c r="C46" s="156"/>
      <c r="D46" s="156"/>
      <c r="E46" s="156"/>
      <c r="F46" s="156"/>
      <c r="G46" s="156"/>
      <c r="H46" s="156"/>
      <c r="I46" s="157"/>
    </row>
    <row r="47" spans="1:9" x14ac:dyDescent="0.2">
      <c r="A47" s="122" t="s">
        <v>534</v>
      </c>
      <c r="B47" s="168" t="s">
        <v>799</v>
      </c>
      <c r="C47" s="164"/>
      <c r="D47" s="164"/>
      <c r="E47" s="164"/>
      <c r="F47" s="164"/>
      <c r="G47" s="164"/>
      <c r="H47" s="164"/>
      <c r="I47" s="164"/>
    </row>
    <row r="48" spans="1:9" ht="12.75" customHeight="1" x14ac:dyDescent="0.2">
      <c r="A48" s="122" t="s">
        <v>535</v>
      </c>
      <c r="B48" s="164" t="s">
        <v>800</v>
      </c>
      <c r="C48" s="164"/>
      <c r="D48" s="164"/>
      <c r="E48" s="164"/>
      <c r="F48" s="164"/>
      <c r="G48" s="164"/>
      <c r="H48" s="164"/>
      <c r="I48" s="164"/>
    </row>
    <row r="49" spans="1:9" x14ac:dyDescent="0.2">
      <c r="A49" s="122" t="s">
        <v>536</v>
      </c>
      <c r="B49" s="164" t="s">
        <v>801</v>
      </c>
      <c r="C49" s="164"/>
      <c r="D49" s="164"/>
      <c r="E49" s="164"/>
      <c r="F49" s="164"/>
      <c r="G49" s="164"/>
      <c r="H49" s="164"/>
      <c r="I49" s="164"/>
    </row>
    <row r="50" spans="1:9" x14ac:dyDescent="0.2">
      <c r="A50" s="122" t="s">
        <v>537</v>
      </c>
      <c r="B50" s="168" t="s">
        <v>802</v>
      </c>
      <c r="C50" s="164"/>
      <c r="D50" s="164"/>
      <c r="E50" s="164"/>
      <c r="F50" s="164"/>
      <c r="G50" s="164"/>
      <c r="H50" s="164"/>
      <c r="I50" s="164"/>
    </row>
    <row r="51" spans="1:9" ht="12.75" customHeight="1" x14ac:dyDescent="0.2">
      <c r="A51" s="122" t="s">
        <v>538</v>
      </c>
      <c r="B51" s="168" t="s">
        <v>803</v>
      </c>
      <c r="C51" s="164"/>
      <c r="D51" s="164"/>
      <c r="E51" s="164"/>
      <c r="F51" s="164"/>
      <c r="G51" s="164"/>
      <c r="H51" s="164"/>
      <c r="I51" s="164"/>
    </row>
    <row r="52" spans="1:9" ht="12.75" customHeight="1" x14ac:dyDescent="0.2">
      <c r="A52" s="122" t="s">
        <v>539</v>
      </c>
      <c r="B52" s="158" t="s">
        <v>804</v>
      </c>
      <c r="C52" s="159"/>
      <c r="D52" s="159"/>
      <c r="E52" s="159"/>
      <c r="F52" s="159"/>
      <c r="G52" s="159"/>
      <c r="H52" s="159"/>
      <c r="I52" s="160"/>
    </row>
    <row r="53" spans="1:9" ht="12.75" customHeight="1" x14ac:dyDescent="0.2">
      <c r="A53" s="122" t="s">
        <v>540</v>
      </c>
      <c r="B53" s="155" t="s">
        <v>805</v>
      </c>
      <c r="C53" s="159"/>
      <c r="D53" s="159"/>
      <c r="E53" s="159"/>
      <c r="F53" s="159"/>
      <c r="G53" s="159"/>
      <c r="H53" s="159"/>
      <c r="I53" s="160"/>
    </row>
    <row r="54" spans="1:9" ht="12.75" customHeight="1" x14ac:dyDescent="0.2">
      <c r="A54" s="122" t="s">
        <v>541</v>
      </c>
      <c r="B54" s="158" t="s">
        <v>806</v>
      </c>
      <c r="C54" s="159"/>
      <c r="D54" s="159"/>
      <c r="E54" s="159"/>
      <c r="F54" s="159"/>
      <c r="G54" s="159"/>
      <c r="H54" s="159"/>
      <c r="I54" s="160"/>
    </row>
    <row r="55" spans="1:9" x14ac:dyDescent="0.2">
      <c r="A55" s="122" t="s">
        <v>542</v>
      </c>
      <c r="B55" s="158" t="s">
        <v>807</v>
      </c>
      <c r="C55" s="159"/>
      <c r="D55" s="159"/>
      <c r="E55" s="159"/>
      <c r="F55" s="159"/>
      <c r="G55" s="159"/>
      <c r="H55" s="159"/>
      <c r="I55" s="160"/>
    </row>
    <row r="56" spans="1:9" ht="12.75" customHeight="1" x14ac:dyDescent="0.2">
      <c r="A56" s="122" t="s">
        <v>543</v>
      </c>
      <c r="B56" s="155" t="s">
        <v>808</v>
      </c>
      <c r="C56" s="156"/>
      <c r="D56" s="156"/>
      <c r="E56" s="156"/>
      <c r="F56" s="156"/>
      <c r="G56" s="156"/>
      <c r="H56" s="156"/>
      <c r="I56" s="157"/>
    </row>
    <row r="57" spans="1:9" ht="12.75" customHeight="1" x14ac:dyDescent="0.2">
      <c r="A57" s="122" t="s">
        <v>544</v>
      </c>
      <c r="B57" s="158" t="s">
        <v>809</v>
      </c>
      <c r="C57" s="159"/>
      <c r="D57" s="159"/>
      <c r="E57" s="159"/>
      <c r="F57" s="159"/>
      <c r="G57" s="159"/>
      <c r="H57" s="159"/>
      <c r="I57" s="160"/>
    </row>
    <row r="58" spans="1:9" ht="12.75" customHeight="1" x14ac:dyDescent="0.2">
      <c r="A58" s="122" t="s">
        <v>545</v>
      </c>
      <c r="B58" s="158" t="s">
        <v>810</v>
      </c>
      <c r="C58" s="159"/>
      <c r="D58" s="159"/>
      <c r="E58" s="159"/>
      <c r="F58" s="159"/>
      <c r="G58" s="159"/>
      <c r="H58" s="159"/>
      <c r="I58" s="160"/>
    </row>
    <row r="59" spans="1:9" x14ac:dyDescent="0.2">
      <c r="A59" s="122" t="s">
        <v>546</v>
      </c>
      <c r="B59" s="158" t="s">
        <v>504</v>
      </c>
      <c r="C59" s="159"/>
      <c r="D59" s="159"/>
      <c r="E59" s="159"/>
      <c r="F59" s="159"/>
      <c r="G59" s="159"/>
      <c r="H59" s="159"/>
      <c r="I59" s="160"/>
    </row>
    <row r="60" spans="1:9" x14ac:dyDescent="0.2">
      <c r="A60" s="122" t="s">
        <v>547</v>
      </c>
      <c r="B60" s="158" t="s">
        <v>811</v>
      </c>
      <c r="C60" s="159"/>
      <c r="D60" s="159"/>
      <c r="E60" s="159"/>
      <c r="F60" s="159"/>
      <c r="G60" s="159"/>
      <c r="H60" s="159"/>
      <c r="I60" s="160"/>
    </row>
    <row r="61" spans="1:9" ht="12.75" customHeight="1" x14ac:dyDescent="0.2">
      <c r="A61" s="122" t="s">
        <v>548</v>
      </c>
      <c r="B61" s="155" t="s">
        <v>812</v>
      </c>
      <c r="C61" s="156"/>
      <c r="D61" s="156"/>
      <c r="E61" s="156"/>
      <c r="F61" s="156"/>
      <c r="G61" s="156"/>
      <c r="H61" s="156"/>
      <c r="I61" s="157"/>
    </row>
    <row r="62" spans="1:9" x14ac:dyDescent="0.2">
      <c r="A62" s="122" t="s">
        <v>549</v>
      </c>
      <c r="B62" s="155" t="s">
        <v>813</v>
      </c>
      <c r="C62" s="159"/>
      <c r="D62" s="159"/>
      <c r="E62" s="159"/>
      <c r="F62" s="159"/>
      <c r="G62" s="159"/>
      <c r="H62" s="159"/>
      <c r="I62" s="160"/>
    </row>
    <row r="63" spans="1:9" x14ac:dyDescent="0.2">
      <c r="A63" s="122" t="s">
        <v>550</v>
      </c>
      <c r="B63" s="158" t="s">
        <v>814</v>
      </c>
      <c r="C63" s="159"/>
      <c r="D63" s="159"/>
      <c r="E63" s="159"/>
      <c r="F63" s="159"/>
      <c r="G63" s="159"/>
      <c r="H63" s="159"/>
      <c r="I63" s="160"/>
    </row>
    <row r="64" spans="1:9" x14ac:dyDescent="0.2">
      <c r="A64" s="122" t="s">
        <v>551</v>
      </c>
      <c r="B64" s="158" t="s">
        <v>815</v>
      </c>
      <c r="C64" s="159"/>
      <c r="D64" s="159"/>
      <c r="E64" s="159"/>
      <c r="F64" s="159"/>
      <c r="G64" s="159"/>
      <c r="H64" s="159"/>
      <c r="I64" s="160"/>
    </row>
    <row r="65" spans="1:9" ht="12.75" customHeight="1" x14ac:dyDescent="0.2">
      <c r="A65" s="142" t="s">
        <v>552</v>
      </c>
      <c r="B65" s="158" t="s">
        <v>816</v>
      </c>
      <c r="C65" s="159"/>
      <c r="D65" s="159"/>
      <c r="E65" s="159"/>
      <c r="F65" s="159"/>
      <c r="G65" s="159"/>
      <c r="H65" s="159"/>
      <c r="I65" s="160"/>
    </row>
    <row r="66" spans="1:9" ht="12.75" customHeight="1" x14ac:dyDescent="0.2">
      <c r="A66" s="122" t="s">
        <v>553</v>
      </c>
      <c r="B66" s="155" t="s">
        <v>817</v>
      </c>
      <c r="C66" s="156"/>
      <c r="D66" s="156"/>
      <c r="E66" s="156"/>
      <c r="F66" s="156"/>
      <c r="G66" s="156"/>
      <c r="H66" s="156"/>
      <c r="I66" s="157"/>
    </row>
    <row r="67" spans="1:9" ht="12.75" customHeight="1" x14ac:dyDescent="0.2">
      <c r="A67" s="122" t="s">
        <v>554</v>
      </c>
      <c r="B67" s="155" t="s">
        <v>818</v>
      </c>
      <c r="C67" s="159"/>
      <c r="D67" s="159"/>
      <c r="E67" s="159"/>
      <c r="F67" s="159"/>
      <c r="G67" s="159"/>
      <c r="H67" s="159"/>
      <c r="I67" s="160"/>
    </row>
    <row r="68" spans="1:9" ht="12.75" customHeight="1" x14ac:dyDescent="0.2">
      <c r="A68" s="122" t="s">
        <v>555</v>
      </c>
      <c r="B68" s="158" t="s">
        <v>819</v>
      </c>
      <c r="C68" s="159"/>
      <c r="D68" s="159"/>
      <c r="E68" s="159"/>
      <c r="F68" s="159"/>
      <c r="G68" s="159"/>
      <c r="H68" s="159"/>
      <c r="I68" s="160"/>
    </row>
    <row r="69" spans="1:9" ht="12.75" customHeight="1" x14ac:dyDescent="0.2">
      <c r="A69" s="122" t="s">
        <v>556</v>
      </c>
      <c r="B69" s="158" t="s">
        <v>820</v>
      </c>
      <c r="C69" s="159"/>
      <c r="D69" s="159"/>
      <c r="E69" s="159"/>
      <c r="F69" s="159"/>
      <c r="G69" s="159"/>
      <c r="H69" s="159"/>
      <c r="I69" s="160"/>
    </row>
    <row r="70" spans="1:9" x14ac:dyDescent="0.2">
      <c r="A70" s="122" t="s">
        <v>557</v>
      </c>
      <c r="B70" s="158" t="s">
        <v>821</v>
      </c>
      <c r="C70" s="159"/>
      <c r="D70" s="159"/>
      <c r="E70" s="159"/>
      <c r="F70" s="159"/>
      <c r="G70" s="159"/>
      <c r="H70" s="159"/>
      <c r="I70" s="160"/>
    </row>
    <row r="71" spans="1:9" ht="12.75" customHeight="1" x14ac:dyDescent="0.2">
      <c r="A71" s="122" t="s">
        <v>558</v>
      </c>
      <c r="B71" s="155" t="s">
        <v>822</v>
      </c>
      <c r="C71" s="156"/>
      <c r="D71" s="156"/>
      <c r="E71" s="156"/>
      <c r="F71" s="156"/>
      <c r="G71" s="156"/>
      <c r="H71" s="156"/>
      <c r="I71" s="157"/>
    </row>
    <row r="72" spans="1:9" ht="12.75" customHeight="1" x14ac:dyDescent="0.2">
      <c r="A72" s="122" t="s">
        <v>559</v>
      </c>
      <c r="B72" s="155" t="s">
        <v>823</v>
      </c>
      <c r="C72" s="159"/>
      <c r="D72" s="159"/>
      <c r="E72" s="159"/>
      <c r="F72" s="159"/>
      <c r="G72" s="159"/>
      <c r="H72" s="159"/>
      <c r="I72" s="160"/>
    </row>
    <row r="73" spans="1:9" ht="12.75" customHeight="1" x14ac:dyDescent="0.2">
      <c r="A73" s="122" t="s">
        <v>560</v>
      </c>
      <c r="B73" s="158" t="s">
        <v>824</v>
      </c>
      <c r="C73" s="159"/>
      <c r="D73" s="159"/>
      <c r="E73" s="159"/>
      <c r="F73" s="159"/>
      <c r="G73" s="159"/>
      <c r="H73" s="159"/>
      <c r="I73" s="160"/>
    </row>
    <row r="74" spans="1:9" ht="12.75" customHeight="1" x14ac:dyDescent="0.2">
      <c r="A74" s="122" t="s">
        <v>561</v>
      </c>
      <c r="B74" s="158" t="s">
        <v>825</v>
      </c>
      <c r="C74" s="159"/>
      <c r="D74" s="159"/>
      <c r="E74" s="159"/>
      <c r="F74" s="159"/>
      <c r="G74" s="159"/>
      <c r="H74" s="159"/>
      <c r="I74" s="160"/>
    </row>
    <row r="75" spans="1:9" ht="12.75" customHeight="1" x14ac:dyDescent="0.2">
      <c r="A75" s="123" t="s">
        <v>562</v>
      </c>
      <c r="B75" s="158" t="s">
        <v>826</v>
      </c>
      <c r="C75" s="159"/>
      <c r="D75" s="159"/>
      <c r="E75" s="159"/>
      <c r="F75" s="159"/>
      <c r="G75" s="159"/>
      <c r="H75" s="159"/>
      <c r="I75" s="160"/>
    </row>
    <row r="76" spans="1:9" x14ac:dyDescent="0.2">
      <c r="A76" s="122" t="s">
        <v>563</v>
      </c>
      <c r="B76" s="155" t="s">
        <v>827</v>
      </c>
      <c r="C76" s="156"/>
      <c r="D76" s="156"/>
      <c r="E76" s="156"/>
      <c r="F76" s="156"/>
      <c r="G76" s="156"/>
      <c r="H76" s="156"/>
      <c r="I76" s="157"/>
    </row>
    <row r="77" spans="1:9" x14ac:dyDescent="0.2">
      <c r="A77" s="122" t="s">
        <v>601</v>
      </c>
      <c r="B77" s="152" t="s">
        <v>615</v>
      </c>
      <c r="C77" s="153"/>
      <c r="D77" s="153"/>
      <c r="E77" s="153"/>
      <c r="F77" s="153"/>
      <c r="G77" s="153"/>
      <c r="H77" s="153"/>
      <c r="I77" s="154"/>
    </row>
    <row r="78" spans="1:9" x14ac:dyDescent="0.2">
      <c r="A78" s="122" t="s">
        <v>602</v>
      </c>
      <c r="B78" s="152" t="s">
        <v>828</v>
      </c>
      <c r="C78" s="153"/>
      <c r="D78" s="153"/>
      <c r="E78" s="153"/>
      <c r="F78" s="153"/>
      <c r="G78" s="153"/>
      <c r="H78" s="153"/>
      <c r="I78" s="154"/>
    </row>
    <row r="79" spans="1:9" x14ac:dyDescent="0.2">
      <c r="A79" s="122" t="s">
        <v>571</v>
      </c>
      <c r="B79" s="158" t="s">
        <v>829</v>
      </c>
      <c r="C79" s="159"/>
      <c r="D79" s="159"/>
      <c r="E79" s="159"/>
      <c r="F79" s="159"/>
      <c r="G79" s="159"/>
      <c r="H79" s="159"/>
      <c r="I79" s="160"/>
    </row>
    <row r="80" spans="1:9" ht="12.75" customHeight="1" x14ac:dyDescent="0.2">
      <c r="A80" s="122" t="s">
        <v>572</v>
      </c>
      <c r="B80" s="158" t="s">
        <v>830</v>
      </c>
      <c r="C80" s="159"/>
      <c r="D80" s="159"/>
      <c r="E80" s="159"/>
      <c r="F80" s="159"/>
      <c r="G80" s="159"/>
      <c r="H80" s="159"/>
      <c r="I80" s="160"/>
    </row>
    <row r="81" spans="1:9" ht="12.75" customHeight="1" x14ac:dyDescent="0.2">
      <c r="A81" s="122" t="s">
        <v>573</v>
      </c>
      <c r="B81" s="158" t="s">
        <v>831</v>
      </c>
      <c r="C81" s="159"/>
      <c r="D81" s="159"/>
      <c r="E81" s="159"/>
      <c r="F81" s="159"/>
      <c r="G81" s="159"/>
      <c r="H81" s="159"/>
      <c r="I81" s="160"/>
    </row>
    <row r="82" spans="1:9" x14ac:dyDescent="0.2">
      <c r="A82" s="122" t="s">
        <v>574</v>
      </c>
      <c r="B82" s="158" t="s">
        <v>832</v>
      </c>
      <c r="C82" s="159"/>
      <c r="D82" s="159"/>
      <c r="E82" s="159"/>
      <c r="F82" s="159"/>
      <c r="G82" s="159"/>
      <c r="H82" s="159"/>
      <c r="I82" s="160"/>
    </row>
    <row r="83" spans="1:9" ht="12.75" customHeight="1" x14ac:dyDescent="0.2">
      <c r="A83" s="122" t="s">
        <v>575</v>
      </c>
      <c r="B83" s="155" t="s">
        <v>833</v>
      </c>
      <c r="C83" s="156"/>
      <c r="D83" s="156"/>
      <c r="E83" s="156"/>
      <c r="F83" s="156"/>
      <c r="G83" s="156"/>
      <c r="H83" s="156"/>
      <c r="I83" s="157"/>
    </row>
    <row r="84" spans="1:9" ht="12.75" customHeight="1" x14ac:dyDescent="0.2">
      <c r="A84" s="122" t="s">
        <v>576</v>
      </c>
      <c r="B84" s="155" t="s">
        <v>834</v>
      </c>
      <c r="C84" s="159"/>
      <c r="D84" s="159"/>
      <c r="E84" s="159"/>
      <c r="F84" s="159"/>
      <c r="G84" s="159"/>
      <c r="H84" s="159"/>
      <c r="I84" s="160"/>
    </row>
    <row r="85" spans="1:9" ht="12.75" customHeight="1" x14ac:dyDescent="0.2">
      <c r="A85" s="122" t="s">
        <v>577</v>
      </c>
      <c r="B85" s="158" t="s">
        <v>835</v>
      </c>
      <c r="C85" s="159"/>
      <c r="D85" s="159"/>
      <c r="E85" s="159"/>
      <c r="F85" s="159"/>
      <c r="G85" s="159"/>
      <c r="H85" s="159"/>
      <c r="I85" s="160"/>
    </row>
    <row r="86" spans="1:9" ht="12.75" customHeight="1" x14ac:dyDescent="0.2">
      <c r="A86" s="122" t="s">
        <v>579</v>
      </c>
      <c r="B86" s="152" t="s">
        <v>836</v>
      </c>
      <c r="C86" s="153"/>
      <c r="D86" s="153"/>
      <c r="E86" s="153"/>
      <c r="F86" s="153"/>
      <c r="G86" s="153"/>
      <c r="H86" s="153"/>
      <c r="I86" s="154"/>
    </row>
    <row r="87" spans="1:9" ht="12.75" customHeight="1" x14ac:dyDescent="0.2">
      <c r="A87" s="122" t="s">
        <v>580</v>
      </c>
      <c r="B87" s="152" t="s">
        <v>837</v>
      </c>
      <c r="C87" s="153"/>
      <c r="D87" s="153"/>
      <c r="E87" s="153"/>
      <c r="F87" s="153"/>
      <c r="G87" s="153"/>
      <c r="H87" s="153"/>
      <c r="I87" s="154"/>
    </row>
    <row r="88" spans="1:9" ht="12.75" customHeight="1" x14ac:dyDescent="0.2">
      <c r="A88" s="122" t="s">
        <v>581</v>
      </c>
      <c r="B88" s="152" t="s">
        <v>838</v>
      </c>
      <c r="C88" s="153"/>
      <c r="D88" s="153"/>
      <c r="E88" s="153"/>
      <c r="F88" s="153"/>
      <c r="G88" s="153"/>
      <c r="H88" s="153"/>
      <c r="I88" s="154"/>
    </row>
    <row r="89" spans="1:9" x14ac:dyDescent="0.2">
      <c r="A89" s="122" t="s">
        <v>582</v>
      </c>
      <c r="B89" s="168" t="s">
        <v>608</v>
      </c>
      <c r="C89" s="164"/>
      <c r="D89" s="164"/>
      <c r="E89" s="164"/>
      <c r="F89" s="164"/>
      <c r="G89" s="164"/>
      <c r="H89" s="164"/>
      <c r="I89" s="164"/>
    </row>
    <row r="90" spans="1:9" x14ac:dyDescent="0.2">
      <c r="A90" s="122" t="s">
        <v>583</v>
      </c>
      <c r="B90" s="168" t="s">
        <v>609</v>
      </c>
      <c r="C90" s="164"/>
      <c r="D90" s="164"/>
      <c r="E90" s="164"/>
      <c r="F90" s="164"/>
      <c r="G90" s="164"/>
      <c r="H90" s="164"/>
      <c r="I90" s="164"/>
    </row>
    <row r="91" spans="1:9" x14ac:dyDescent="0.2">
      <c r="A91" s="122" t="s">
        <v>584</v>
      </c>
      <c r="B91" s="164" t="s">
        <v>607</v>
      </c>
      <c r="C91" s="164"/>
      <c r="D91" s="164"/>
      <c r="E91" s="164"/>
      <c r="F91" s="164"/>
      <c r="G91" s="164"/>
      <c r="H91" s="164"/>
      <c r="I91" s="164"/>
    </row>
    <row r="92" spans="1:9" x14ac:dyDescent="0.2">
      <c r="A92" s="122" t="s">
        <v>586</v>
      </c>
      <c r="B92" s="161" t="s">
        <v>839</v>
      </c>
      <c r="C92" s="162"/>
      <c r="D92" s="162"/>
      <c r="E92" s="162"/>
      <c r="F92" s="162"/>
      <c r="G92" s="162"/>
      <c r="H92" s="162"/>
      <c r="I92" s="163"/>
    </row>
    <row r="93" spans="1:9" x14ac:dyDescent="0.2">
      <c r="A93" s="122" t="s">
        <v>587</v>
      </c>
      <c r="B93" s="161" t="s">
        <v>840</v>
      </c>
      <c r="C93" s="162"/>
      <c r="D93" s="162"/>
      <c r="E93" s="162"/>
      <c r="F93" s="162"/>
      <c r="G93" s="162"/>
      <c r="H93" s="162"/>
      <c r="I93" s="163"/>
    </row>
    <row r="94" spans="1:9" x14ac:dyDescent="0.2">
      <c r="A94" s="122" t="s">
        <v>588</v>
      </c>
      <c r="B94" s="161" t="s">
        <v>841</v>
      </c>
      <c r="C94" s="162"/>
      <c r="D94" s="162"/>
      <c r="E94" s="162"/>
      <c r="F94" s="162"/>
      <c r="G94" s="162"/>
      <c r="H94" s="162"/>
      <c r="I94" s="163"/>
    </row>
    <row r="95" spans="1:9" x14ac:dyDescent="0.2">
      <c r="A95" s="122" t="s">
        <v>589</v>
      </c>
      <c r="B95" s="155" t="s">
        <v>842</v>
      </c>
      <c r="C95" s="156"/>
      <c r="D95" s="156"/>
      <c r="E95" s="156"/>
      <c r="F95" s="156"/>
      <c r="G95" s="156"/>
      <c r="H95" s="156"/>
      <c r="I95" s="157"/>
    </row>
    <row r="96" spans="1:9" x14ac:dyDescent="0.2">
      <c r="A96" s="122" t="s">
        <v>590</v>
      </c>
      <c r="B96" s="155" t="s">
        <v>843</v>
      </c>
      <c r="C96" s="156"/>
      <c r="D96" s="156"/>
      <c r="E96" s="156"/>
      <c r="F96" s="156"/>
      <c r="G96" s="156"/>
      <c r="H96" s="156"/>
      <c r="I96" s="157"/>
    </row>
    <row r="97" spans="1:9" x14ac:dyDescent="0.2">
      <c r="A97" s="122" t="s">
        <v>591</v>
      </c>
      <c r="B97" s="158" t="s">
        <v>844</v>
      </c>
      <c r="C97" s="159"/>
      <c r="D97" s="159"/>
      <c r="E97" s="159"/>
      <c r="F97" s="159"/>
      <c r="G97" s="159"/>
      <c r="H97" s="159"/>
      <c r="I97" s="160"/>
    </row>
    <row r="98" spans="1:9" x14ac:dyDescent="0.2">
      <c r="A98" s="122" t="s">
        <v>592</v>
      </c>
      <c r="B98" s="152" t="s">
        <v>511</v>
      </c>
      <c r="C98" s="153"/>
      <c r="D98" s="153"/>
      <c r="E98" s="153"/>
      <c r="F98" s="153"/>
      <c r="G98" s="153"/>
      <c r="H98" s="153"/>
      <c r="I98" s="154"/>
    </row>
    <row r="99" spans="1:9" x14ac:dyDescent="0.2">
      <c r="A99" s="122" t="s">
        <v>593</v>
      </c>
      <c r="B99" s="152" t="s">
        <v>512</v>
      </c>
      <c r="C99" s="153"/>
      <c r="D99" s="153"/>
      <c r="E99" s="153"/>
      <c r="F99" s="153"/>
      <c r="G99" s="153"/>
      <c r="H99" s="153"/>
      <c r="I99" s="154"/>
    </row>
    <row r="100" spans="1:9" x14ac:dyDescent="0.2">
      <c r="A100" s="122" t="s">
        <v>594</v>
      </c>
      <c r="B100" s="152" t="s">
        <v>611</v>
      </c>
      <c r="C100" s="153"/>
      <c r="D100" s="153"/>
      <c r="E100" s="153"/>
      <c r="F100" s="153"/>
      <c r="G100" s="153"/>
      <c r="H100" s="153"/>
      <c r="I100" s="154"/>
    </row>
    <row r="101" spans="1:9" x14ac:dyDescent="0.2">
      <c r="A101" s="122" t="s">
        <v>595</v>
      </c>
      <c r="B101" s="152" t="s">
        <v>513</v>
      </c>
      <c r="C101" s="153"/>
      <c r="D101" s="153"/>
      <c r="E101" s="153"/>
      <c r="F101" s="153"/>
      <c r="G101" s="153"/>
      <c r="H101" s="153"/>
      <c r="I101" s="154"/>
    </row>
    <row r="102" spans="1:9" x14ac:dyDescent="0.2">
      <c r="A102" s="122" t="s">
        <v>596</v>
      </c>
      <c r="B102" s="152" t="s">
        <v>612</v>
      </c>
      <c r="C102" s="153"/>
      <c r="D102" s="153"/>
      <c r="E102" s="153"/>
      <c r="F102" s="153"/>
      <c r="G102" s="153"/>
      <c r="H102" s="153"/>
      <c r="I102" s="154"/>
    </row>
  </sheetData>
  <sortState xmlns:xlrd2="http://schemas.microsoft.com/office/spreadsheetml/2017/richdata2" ref="A7:A102">
    <sortCondition ref="A6"/>
  </sortState>
  <mergeCells count="99">
    <mergeCell ref="B92:I92"/>
    <mergeCell ref="B90:I90"/>
    <mergeCell ref="B80:I80"/>
    <mergeCell ref="B81:I81"/>
    <mergeCell ref="B76:I76"/>
    <mergeCell ref="B77:I77"/>
    <mergeCell ref="B78:I78"/>
    <mergeCell ref="B82:I82"/>
    <mergeCell ref="B83:I83"/>
    <mergeCell ref="B84:I84"/>
    <mergeCell ref="B79:I79"/>
    <mergeCell ref="B91:I91"/>
    <mergeCell ref="B88:I88"/>
    <mergeCell ref="B89:I89"/>
    <mergeCell ref="B85:I85"/>
    <mergeCell ref="B86:I86"/>
    <mergeCell ref="B87:I87"/>
    <mergeCell ref="B74:I74"/>
    <mergeCell ref="B75:I75"/>
    <mergeCell ref="B70:I70"/>
    <mergeCell ref="B71:I71"/>
    <mergeCell ref="B72:I72"/>
    <mergeCell ref="B73:I73"/>
    <mergeCell ref="B67:I67"/>
    <mergeCell ref="B68:I68"/>
    <mergeCell ref="B69:I69"/>
    <mergeCell ref="B64:I64"/>
    <mergeCell ref="B65:I65"/>
    <mergeCell ref="B66:I66"/>
    <mergeCell ref="B61:I61"/>
    <mergeCell ref="B62:I62"/>
    <mergeCell ref="B63:I63"/>
    <mergeCell ref="B58:I58"/>
    <mergeCell ref="B59:I59"/>
    <mergeCell ref="B60:I60"/>
    <mergeCell ref="B55:I55"/>
    <mergeCell ref="B56:I56"/>
    <mergeCell ref="B57:I57"/>
    <mergeCell ref="B52:I52"/>
    <mergeCell ref="B53:I53"/>
    <mergeCell ref="B54:I54"/>
    <mergeCell ref="B49:I49"/>
    <mergeCell ref="B50:I50"/>
    <mergeCell ref="B51:I51"/>
    <mergeCell ref="B46:I46"/>
    <mergeCell ref="B47:I47"/>
    <mergeCell ref="B48:I48"/>
    <mergeCell ref="B43:I43"/>
    <mergeCell ref="B44:I44"/>
    <mergeCell ref="B45:I45"/>
    <mergeCell ref="B40:I40"/>
    <mergeCell ref="B41:I41"/>
    <mergeCell ref="B42:I42"/>
    <mergeCell ref="B37:I37"/>
    <mergeCell ref="B38:I38"/>
    <mergeCell ref="B39:I39"/>
    <mergeCell ref="B34:I34"/>
    <mergeCell ref="B35:I35"/>
    <mergeCell ref="B36:I36"/>
    <mergeCell ref="B32:I32"/>
    <mergeCell ref="B33:I33"/>
    <mergeCell ref="B28:I28"/>
    <mergeCell ref="B29:I29"/>
    <mergeCell ref="B30:I30"/>
    <mergeCell ref="B2:H2"/>
    <mergeCell ref="B26:I26"/>
    <mergeCell ref="B27:I27"/>
    <mergeCell ref="B24:I24"/>
    <mergeCell ref="B31:I31"/>
    <mergeCell ref="A5:I5"/>
    <mergeCell ref="B6:I6"/>
    <mergeCell ref="B7:I7"/>
    <mergeCell ref="B14:I14"/>
    <mergeCell ref="B11:I11"/>
    <mergeCell ref="B12:I12"/>
    <mergeCell ref="B13:I13"/>
    <mergeCell ref="B93:I93"/>
    <mergeCell ref="B94:I94"/>
    <mergeCell ref="B95:I95"/>
    <mergeCell ref="B22:I22"/>
    <mergeCell ref="B8:I8"/>
    <mergeCell ref="B9:I9"/>
    <mergeCell ref="B10:I10"/>
    <mergeCell ref="B16:I16"/>
    <mergeCell ref="B20:I20"/>
    <mergeCell ref="B23:I23"/>
    <mergeCell ref="B21:I21"/>
    <mergeCell ref="B17:I17"/>
    <mergeCell ref="B15:I15"/>
    <mergeCell ref="B18:I18"/>
    <mergeCell ref="B19:I19"/>
    <mergeCell ref="B25:I25"/>
    <mergeCell ref="B101:I101"/>
    <mergeCell ref="B102:I102"/>
    <mergeCell ref="B96:I96"/>
    <mergeCell ref="B97:I97"/>
    <mergeCell ref="B98:I98"/>
    <mergeCell ref="B99:I99"/>
    <mergeCell ref="B100:I100"/>
  </mergeCells>
  <hyperlinks>
    <hyperlink ref="A6" location="Q1!A1" display="Quadre I-1.1." xr:uid="{4E368CA7-C7DC-477A-B35B-52AA09DC6C43}"/>
    <hyperlink ref="A7" location="'Q2-GA1-GA2'!A1" display="Quadre I-1.2. " xr:uid="{695CBD9E-66D2-4A09-BB28-085FC74DCE7E}"/>
    <hyperlink ref="A8" location="'Q3-GA3'!A1" display="Quadre I-1.3." xr:uid="{6D34AA71-09B9-48B7-8F45-31AE3DEF34A6}"/>
    <hyperlink ref="A9" location="'Q4'!A1" display="Quadre I-1.4." xr:uid="{4046C2F4-5102-46C2-BB15-CF7218DD2F46}"/>
    <hyperlink ref="A10" location="'Q5-GA4-GA5'!A1" display="Quadre I-1.5. " xr:uid="{4151C081-3723-4EC3-8BD0-27C51E654649}"/>
    <hyperlink ref="A11" location="'Q6-GA6-GA11'!A1" display="Quadre I-1.6. " xr:uid="{8D25F593-50CA-4629-AB5E-060D9437DE1D}"/>
    <hyperlink ref="A12" location="'Q7-GA12-GA16'!A1" display="Quadre I-1.7. " xr:uid="{75DCB69C-7CF3-475E-AF40-C9F7CDC201F4}"/>
    <hyperlink ref="A13" location="'Q8-GA17-GA21'!A1" display="Quadre I-1.8. " xr:uid="{60F46719-4F89-40B6-89DD-AA5CC35B14B8}"/>
    <hyperlink ref="A14" location="'Q9-GA22-GA26'!A1" display="Quadre I-1.9. " xr:uid="{FA1EB0D5-8496-46CD-97F7-3872AF51F12B}"/>
    <hyperlink ref="A15" location="'Q10-GA27-GA31'!A1" display="Quadre I-1.10." xr:uid="{73BCC52C-0B96-420E-9DA4-2444644E14DA}"/>
    <hyperlink ref="A16" location="'Q11-GA32-GA36'!A1" display="Quadre I-1.11." xr:uid="{59AA8EB0-0509-4A3C-9300-40E312979E26}"/>
    <hyperlink ref="A17" location="'Q12-GA37-GA41'!A1" display="Quadre I-1.12. " xr:uid="{D7C00E1C-65CF-437F-A6F7-187E3A29AFB8}"/>
    <hyperlink ref="A18" location="'Q13-G1'!A1" display="Quadre I-1.13." xr:uid="{6A80A6FD-889F-4A50-B796-C02A5BFE5467}"/>
    <hyperlink ref="A19" location="'Q14'!A1" display="Quadre I-1.14." xr:uid="{808456BB-A044-4FE6-AF1D-F944322BE3BD}"/>
    <hyperlink ref="A20" location="'Q15'!A1" display="Quadre I-1.15." xr:uid="{A8F04B16-9EBA-406F-8C54-40994F40653E}"/>
    <hyperlink ref="A21" location="'Q16-G3'!A1" display="Quadre I-1.16." xr:uid="{13636C5F-E7C8-4CF5-9A44-E23B489B3C8D}"/>
    <hyperlink ref="A22" location="'Q17'!A1" display="Quadre I-1.17." xr:uid="{E4D6E01C-79FA-455B-BEA5-1ACFA95A2DC8}"/>
    <hyperlink ref="A23" location="'Q18-GA44-GA50'!A1" display="Quadre I-1.18." xr:uid="{1B787760-B090-4D2C-8C95-CED8B48E75A0}"/>
    <hyperlink ref="A24" location="'Q19-GA51-GA56'!A1" display="Quadre I-1.19." xr:uid="{C5A82E9B-D7FF-4EA9-B1F7-5F046493BF24}"/>
    <hyperlink ref="A25" location="'Q20-GA57-GA62'!A1" display="Quadre I-1.20." xr:uid="{7278BCA2-3AFD-469C-872F-03046D1DA557}"/>
    <hyperlink ref="A26" location="'Q21'!A1" display="Quadre I-1.21." xr:uid="{658D88F8-EF2E-4005-BB67-4A8BE7F349C2}"/>
    <hyperlink ref="A28" location="'G2'!A1" display="Gràfic I-1.2. " xr:uid="{2FFCBD38-0027-408C-93D9-AA6F139FC796}"/>
    <hyperlink ref="A29" location="'Q16-G3'!A1" display="Gràfic I-1.3. " xr:uid="{263C5E75-9398-4F60-A4DD-3BD844DF4FE1}"/>
    <hyperlink ref="A30" location="'G4'!A1" display="Gràfic I-1.4. " xr:uid="{D58C60A5-E870-42A7-A5DF-573A60EDBA28}"/>
    <hyperlink ref="A27" location="'Q13-G1'!A1" display="Gràfic I-1.1. " xr:uid="{5A0A7128-4AD6-45F8-B696-DA765D9A3E8D}"/>
    <hyperlink ref="A31" location="'QA1'!A1" display="Quadre IA-1.1." xr:uid="{8A599F50-E140-4DEE-BFBC-89E11F62670D}"/>
    <hyperlink ref="A32" location="'QA2'!A1" display="Quadre IA-1.2." xr:uid="{B92E8D02-C2F3-4873-A8D9-446BDD67235B}"/>
    <hyperlink ref="A33" location="'QA3'!A1" display="Quadre IA-1.3." xr:uid="{5719956C-527A-4CDE-893B-B66C0288CC10}"/>
    <hyperlink ref="A34" location="'QA4-GA42'!A1" display="Quadre IA-1.4." xr:uid="{398D4203-EF4B-462C-B455-264DB7377AF0}"/>
    <hyperlink ref="A35" location="'QA5'!A1" display="Quadre IA-1.5." xr:uid="{60D59C80-B403-411C-8C11-26F48913134A}"/>
    <hyperlink ref="A36" location="'Q2-GA1-GA2'!A1" display="Gràfic IA-1.1. " xr:uid="{2827C07A-9099-43D2-8BC7-D6335811D713}"/>
    <hyperlink ref="A37" location="'Q2-GA1-GA2'!A1" display="Gràfic IA-1.2." xr:uid="{42A607ED-567C-4062-9292-3F4EA9605768}"/>
    <hyperlink ref="A38" location="'Q3-GA3'!A1" display="Gràfic IA-1.3. " xr:uid="{54E80CB6-57F1-4382-BA92-17DE90728E59}"/>
    <hyperlink ref="A39" location="'Q5-GA4-GA5'!A1" display="Gràfic IA-1.4. " xr:uid="{E3086160-5289-4A1D-993A-C10F96641F47}"/>
    <hyperlink ref="A40" location="'Q5-GA4-GA5'!A1" display="Gràfic IA-1.5. " xr:uid="{FA6A37F4-ADE3-4D1F-BBE8-67AC3A15E346}"/>
    <hyperlink ref="A41" location="'Q6-GA6-GA11'!A1" display="Gràfic IA-1.6.  " xr:uid="{6CF148C5-A13E-47FD-8005-B7B953B16B8F}"/>
    <hyperlink ref="A42" location="'Q6-GA6-GA11'!A1" display="Gràfic IA-1.7.  " xr:uid="{18963A8B-59EB-4201-AB81-85D2B8B1113C}"/>
    <hyperlink ref="A43" location="'Q6-GA6-GA11'!A1" display="Gràfic IA-1.8.  " xr:uid="{A0AB366C-E0BC-4E7E-8301-8604F65DE1D7}"/>
    <hyperlink ref="A44" location="'Q6-GA6-GA11'!A1" display="Gràfic IA-1.9. " xr:uid="{71631DE0-0975-4727-80EB-B34FD077114A}"/>
    <hyperlink ref="A45" location="'Q6-GA6-GA11'!A1" display="Gràfic IA-1.10." xr:uid="{979BACC9-5CB4-4DC9-A85F-FF08D4EBD788}"/>
    <hyperlink ref="A49" location="'Q7-GA12-GA16'!A1" display="Gràfic IA-1.14. " xr:uid="{4323977B-BAC2-4417-9815-7BE877F5347F}"/>
    <hyperlink ref="A50" location="'Q7-GA12-GA16'!A1" display="Gràfic IA-1.15.  " xr:uid="{ECB581CB-720E-41F3-BD06-EC5BE2F9EA29}"/>
    <hyperlink ref="A51" location="'Q7-GA12-GA16'!A1" display="Gràfic IA-1.16.  " xr:uid="{4448EB55-465E-4A09-997E-82A675B938FF}"/>
    <hyperlink ref="A46" location="'Q6-GA6-GA11'!A1" display="Gràfic IA-1.11." xr:uid="{3B064EE6-1670-47B5-988B-EA377B22C26C}"/>
    <hyperlink ref="A47" location="'Q7-GA12-GA16'!A1" display="Gràfic IA-1.12.  " xr:uid="{958BC15B-D00E-4683-AC6A-2B39EB6C9538}"/>
    <hyperlink ref="A48" location="'Q7-GA12-GA16'!A1" display="Gràfic IA-1.13. " xr:uid="{896079FB-D89B-4E29-A493-D241999371F0}"/>
    <hyperlink ref="A52" location="'Q8-GA17-GA21'!A1" display="Gràfic IA-1.17." xr:uid="{5E510FAF-F907-47ED-8E12-527FFE686135}"/>
    <hyperlink ref="A53" location="'Q8-GA17-GA21'!A1" display="Gràfic IA-1.18. " xr:uid="{7EFFBF8D-C11F-4700-8236-D8269600AC2D}"/>
    <hyperlink ref="A54" location="'Q8-GA17-GA21'!A1" display="Gràfic IA-1.19.  " xr:uid="{C49581CA-8AA1-4109-A92F-1C3249E2ACE8}"/>
    <hyperlink ref="A57" location="'Q9-GA22-GA26'!A1" display="Gràfic IA-1.22. " xr:uid="{4BBD0376-ED1B-4874-8204-4139D0CBEC7F}"/>
    <hyperlink ref="A58" location="'Q9-GA22-GA26'!A1" display="Gràfic IA-1.23. " xr:uid="{E415BC43-866D-4F9A-B444-824883BC23BE}"/>
    <hyperlink ref="A59" location="'Q9-GA22-GA26'!A1" display="Gràfic IA-1.24.  " xr:uid="{5E69AD4D-2FC1-443A-81AF-2741F5BECBDC}"/>
    <hyperlink ref="A60" location="'Q9-GA22-GA26'!A1" display="Gràfic IA-1.25. " xr:uid="{75F5C4A4-1FB5-4B21-B568-1A286D330751}"/>
    <hyperlink ref="A55" location="'Q8-GA17-GA21'!A1" display="Gràfic IA-1.20. " xr:uid="{484EAC82-82C4-4354-B4B0-2333C31B4572}"/>
    <hyperlink ref="A56" location="'Q8-GA17-GA21'!A1" display="Gràfic IA-1.21. " xr:uid="{0146171F-C8CF-42D5-86B8-0C70CBF11193}"/>
    <hyperlink ref="A61" location="'Q9-GA22-GA26'!A1" display="Gràfic IA-1.26.  " xr:uid="{272B232B-0B30-4558-B02C-624F387FFEDD}"/>
    <hyperlink ref="A62" location="'Q10-GA27-GA31'!A1" display="Gràfic IA-1.27. " xr:uid="{AAA547E0-AAE0-4F31-A50E-4734F9DD77BC}"/>
    <hyperlink ref="A63" location="'Q10-GA27-GA31'!A1" display="Gràfic IA-1.28.  " xr:uid="{1DE7ED35-B814-440E-BABB-9208701C8F1E}"/>
    <hyperlink ref="A64" location="'Q10-GA27-GA31'!A1" display="Gràfic IA-1.29." xr:uid="{8EBB5B06-7A36-40CA-8C13-95E793203EB4}"/>
    <hyperlink ref="A67" location="'Q11-GA32-GA36'!A1" display="Gràfic IA-1.32.  " xr:uid="{15D6F59D-614F-4CBD-A069-87B354045ABB}"/>
    <hyperlink ref="A68" location="'Q11-GA32-GA36'!A1" display="Gràfic IA-1.33. " xr:uid="{BE9D665F-91D0-48C2-BF2D-17F7969E2D3C}"/>
    <hyperlink ref="A65" location="'Q10-GA27-GA31'!A1" display="Gràfic IA-1.30.  " xr:uid="{B129BE4B-817B-443B-BEE6-858227913735}"/>
    <hyperlink ref="A66" location="'Q10-GA27-GA31'!A1" display="Gràfic IA-1.31.  " xr:uid="{61D7BF12-C6C4-4BAF-9FFD-B0C1759780C7}"/>
    <hyperlink ref="A69" location="'Q11-GA32-GA36'!A1" display="Gràfic IA-1.34. " xr:uid="{FA9C7A92-283E-4E98-996A-8A234658F26B}"/>
    <hyperlink ref="A70" location="'Q11-GA32-GA36'!A1" display="Gràfic IA-1.35." xr:uid="{D822AD06-2FDB-46E1-8327-D1AE102FD249}"/>
    <hyperlink ref="A71" location="'Q11-GA32-GA36'!A1" display="Gràfic IA-1.36. " xr:uid="{39E39524-68F8-43EB-A48C-4D6C4DF9874A}"/>
    <hyperlink ref="A72" location="'Q12-GA37-GA41'!A1" display="Gràfic IA-1.37.  " xr:uid="{61CA951F-739E-465F-A6C0-B41C444098D4}"/>
    <hyperlink ref="A73" location="'Q12-GA37-GA41'!A1" display="Gràfic IA-1.38.  " xr:uid="{44640424-FB4F-458F-B6BF-44A24B4FE66D}"/>
    <hyperlink ref="A74" location="'Q12-GA37-GA41'!A1" display="Gràfic IA-1.39.  " xr:uid="{907A1DAE-FAF1-49C3-B460-FB1149D50B0A}"/>
    <hyperlink ref="A75" location="'Q12-GA37-GA41'!A1" display="Gràfic IA-1.40. " xr:uid="{D3DD5C49-D770-43FB-B808-97DFC71CABD8}"/>
    <hyperlink ref="A76" location="'Q12-GA37-GA41'!A1" display="Gràfic IA-1.41. " xr:uid="{D49852AE-F1EC-495A-8EE8-B75C6A4C8FAF}"/>
    <hyperlink ref="A79" location="'Q18-GA44-GA50'!A1" display="Gràfic IA-1.44.  " xr:uid="{B207911C-4A68-4CA3-B193-8E280619CAC6}"/>
    <hyperlink ref="A80" location="'Q18-GA44-GA50'!A1" display="Gràfic IA-1.45.  " xr:uid="{311F417E-9239-44AD-BB5C-42D4465FADBA}"/>
    <hyperlink ref="A81" location="'Q18-GA44-GA50'!A1" display="Gràfic IA-1.46.  " xr:uid="{1D47A853-3A37-46A6-95C2-3EF85A1AD3A2}"/>
    <hyperlink ref="A82" location="'Q18-GA44-GA50'!A1" display="Gràfic IA-1.47. " xr:uid="{498C9B46-776E-4A2F-A3BA-873671EB63E5}"/>
    <hyperlink ref="A83" location="'Q18-GA44-GA50'!A1" display="Gràfic IA-1.48. " xr:uid="{5D9D383C-C717-4E9E-8699-B80C76F673DD}"/>
    <hyperlink ref="A84" location="'Q18-GA44-GA50'!A1" display="Gràfic IA-1.49. " xr:uid="{85AADC01-8C7D-491F-B74C-882ED29CA72D}"/>
    <hyperlink ref="A77" location="'QA4-GA42'!A1" display="Gràfic IA-1.42. " xr:uid="{09704F48-BA7D-4A6A-987E-402C734655B6}"/>
    <hyperlink ref="A78" location="'GA43'!A1" display="Gràfic IA-1.43. " xr:uid="{6CBF93B7-F1E5-475D-9708-21E3A69F1DE9}"/>
    <hyperlink ref="A85" location="'Q18-GA44-GA50'!A1" display="Gràfic IA-1.50. " xr:uid="{40C05857-FBFB-4391-9F4F-EFFECF3F08F7}"/>
    <hyperlink ref="A86" location="'Q19-GA51-GA56'!A1" display="Gràfic IA-1.51. " xr:uid="{48EF16BA-46BC-4B8F-A171-6D827BBBE829}"/>
    <hyperlink ref="A87" location="'Q19-GA51-GA56'!A1" display="Gràfic IA-1.52. " xr:uid="{5E2E7E22-63ED-4136-AFDE-71E5D5139AB4}"/>
    <hyperlink ref="A88" location="'Q19-GA51-GA56'!A1" display="Gràfic IA-1.53. " xr:uid="{96FD2FE3-1337-43D2-8AEF-369ADF82E420}"/>
    <hyperlink ref="A89" location="'Q19-GA51-GA56'!A1" display="Gràfic IA-1.54. " xr:uid="{5D981ED0-D505-4FFC-A739-29DB30EC3936}"/>
    <hyperlink ref="A90" location="'Q19-GA51-GA56'!A1" display="Gràfic IA-1.55. " xr:uid="{80BDDC20-B9C6-47F2-BE25-AEAB56C8C2F4}"/>
    <hyperlink ref="A91" location="'Q19-GA51-GA56'!A1" display="Gràfic IA-1.56. " xr:uid="{7772BAD1-FEBC-420D-9C16-E8AA2EB5DABC}"/>
    <hyperlink ref="A92" location="'Q20-GA57-GA62'!A1" display="Gràfic IA-1.57. " xr:uid="{25DA0131-5148-4A3C-90BC-D637600C78AA}"/>
    <hyperlink ref="A93" location="'Q20-GA57-GA62'!A1" display="Gràfic IA-1.58. " xr:uid="{F2A5FAEA-D874-4234-B2B8-D7F336973EAA}"/>
    <hyperlink ref="A94" location="'Q20-GA57-GA62'!A1" display="Gràfic IA-1.59. " xr:uid="{B8402333-8D87-40E9-BEBF-5E3FD94760EB}"/>
    <hyperlink ref="A95" location="'Q20-GA57-GA62'!A1" display="Gràfic IA-1.60. " xr:uid="{7AC2164C-E4B3-4E5D-9F52-F904B91E7496}"/>
    <hyperlink ref="A96" location="'Q20-GA57-GA62'!A1" display="Gràfic IA-1.61. " xr:uid="{B728E072-1BE6-4E83-9A29-38B4A97C7626}"/>
    <hyperlink ref="A97" location="'Q20-GA57-GA62'!A1" display="Gràfic IA-1.62. " xr:uid="{35D7DED5-A0BD-41C2-B9EF-8BE5BF871D46}"/>
    <hyperlink ref="A98" location="'GA63-GA67'!A1" display="Gràfic IA-1.63. " xr:uid="{7FF99F1E-B377-4A6A-889D-253804260E80}"/>
    <hyperlink ref="A99" location="'GA63-GA67'!A1" display="Gràfic IA-1.64. " xr:uid="{A05C05CD-13E9-4FAE-8C48-94DDFAD88C74}"/>
    <hyperlink ref="A100" location="'GA63-GA67'!A1" display="Gràfic IA-1.65. " xr:uid="{05A3B09D-FACA-4C7E-9702-4A2E0C934055}"/>
    <hyperlink ref="A101" location="'GA63-GA67'!A1" display="Gràfic IA-1.66. " xr:uid="{2165B26B-5DFB-4A7E-B714-1813618CD248}"/>
    <hyperlink ref="A102" location="'GA63-GA67'!A1" display="Gràfic IA-1.67. " xr:uid="{AD262EA4-6976-49EB-9E9B-CCD00AC0DD5E}"/>
  </hyperlinks>
  <pageMargins left="0.7" right="0.7" top="0.75" bottom="0.75" header="0.3" footer="0.3"/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rgb="FF92D050"/>
  </sheetPr>
  <dimension ref="A1:H23"/>
  <sheetViews>
    <sheetView workbookViewId="0">
      <selection activeCell="B2" sqref="B2:H2"/>
    </sheetView>
  </sheetViews>
  <sheetFormatPr baseColWidth="10" defaultColWidth="11.42578125" defaultRowHeight="11.25" x14ac:dyDescent="0.2"/>
  <cols>
    <col min="1" max="1" width="15.7109375" style="2" customWidth="1"/>
    <col min="2" max="8" width="9.140625" style="2" customWidth="1"/>
    <col min="9" max="16384" width="11.42578125" style="2"/>
  </cols>
  <sheetData>
    <row r="1" spans="1:8" ht="13.5" customHeight="1" x14ac:dyDescent="0.2">
      <c r="A1" s="171" t="s">
        <v>687</v>
      </c>
      <c r="B1" s="171"/>
      <c r="C1" s="171"/>
      <c r="D1" s="171"/>
      <c r="E1" s="171"/>
      <c r="F1" s="171"/>
      <c r="G1" s="171"/>
      <c r="H1" s="171"/>
    </row>
    <row r="2" spans="1:8" ht="22.5" x14ac:dyDescent="0.2">
      <c r="A2" s="5"/>
      <c r="B2" s="147">
        <v>2000</v>
      </c>
      <c r="C2" s="147">
        <v>2010</v>
      </c>
      <c r="D2" s="147">
        <v>2015</v>
      </c>
      <c r="E2" s="147">
        <v>2019</v>
      </c>
      <c r="F2" s="143">
        <v>2020</v>
      </c>
      <c r="G2" s="143" t="s">
        <v>447</v>
      </c>
      <c r="H2" s="143" t="s">
        <v>483</v>
      </c>
    </row>
    <row r="3" spans="1:8" x14ac:dyDescent="0.2">
      <c r="A3" s="5" t="s">
        <v>39</v>
      </c>
      <c r="B3" s="14">
        <v>75.7</v>
      </c>
      <c r="C3" s="14">
        <v>75.7</v>
      </c>
      <c r="D3" s="14">
        <v>74</v>
      </c>
      <c r="E3" s="14">
        <v>74.2</v>
      </c>
      <c r="F3" s="14">
        <v>75</v>
      </c>
      <c r="G3" s="14">
        <v>74.5</v>
      </c>
      <c r="H3" s="14">
        <v>74.900000000000006</v>
      </c>
    </row>
    <row r="4" spans="1:8" x14ac:dyDescent="0.2">
      <c r="A4" s="5" t="s">
        <v>40</v>
      </c>
      <c r="B4" s="14">
        <v>107.2</v>
      </c>
      <c r="C4" s="14">
        <v>109.3</v>
      </c>
      <c r="D4" s="14">
        <v>107.7</v>
      </c>
      <c r="E4" s="14">
        <v>107.6</v>
      </c>
      <c r="F4" s="14">
        <v>110.4</v>
      </c>
      <c r="G4" s="14">
        <v>110.4</v>
      </c>
      <c r="H4" s="14">
        <v>108.5</v>
      </c>
    </row>
    <row r="5" spans="1:8" x14ac:dyDescent="0.2">
      <c r="A5" s="5" t="s">
        <v>52</v>
      </c>
      <c r="B5" s="14">
        <v>83.7</v>
      </c>
      <c r="C5" s="14">
        <v>91.7</v>
      </c>
      <c r="D5" s="14">
        <v>88.7</v>
      </c>
      <c r="E5" s="14">
        <v>88.9</v>
      </c>
      <c r="F5" s="14">
        <v>90.3</v>
      </c>
      <c r="G5" s="14">
        <v>91.2</v>
      </c>
      <c r="H5" s="14">
        <v>91.9</v>
      </c>
    </row>
    <row r="6" spans="1:8" x14ac:dyDescent="0.2">
      <c r="A6" s="12" t="s">
        <v>31</v>
      </c>
      <c r="B6" s="21">
        <v>130.5</v>
      </c>
      <c r="C6" s="21">
        <v>105.9</v>
      </c>
      <c r="D6" s="21">
        <v>106</v>
      </c>
      <c r="E6" s="21">
        <v>104.3</v>
      </c>
      <c r="F6" s="21">
        <v>90.8</v>
      </c>
      <c r="G6" s="21">
        <v>95.3</v>
      </c>
      <c r="H6" s="21">
        <v>99.2</v>
      </c>
    </row>
    <row r="7" spans="1:8" x14ac:dyDescent="0.2">
      <c r="A7" s="9" t="s">
        <v>640</v>
      </c>
      <c r="B7" s="14">
        <v>97.9</v>
      </c>
      <c r="C7" s="14">
        <v>86.3</v>
      </c>
      <c r="D7" s="14">
        <v>82.2</v>
      </c>
      <c r="E7" s="14">
        <v>80.7</v>
      </c>
      <c r="F7" s="14">
        <v>73.7</v>
      </c>
      <c r="G7" s="14">
        <v>74.900000000000006</v>
      </c>
      <c r="H7" s="14">
        <v>77.099999999999994</v>
      </c>
    </row>
    <row r="8" spans="1:8" x14ac:dyDescent="0.2">
      <c r="A8" s="5" t="s">
        <v>41</v>
      </c>
      <c r="B8" s="14">
        <v>94.7</v>
      </c>
      <c r="C8" s="14">
        <v>94.5</v>
      </c>
      <c r="D8" s="14">
        <v>91.2</v>
      </c>
      <c r="E8" s="14">
        <v>91.8</v>
      </c>
      <c r="F8" s="14">
        <v>93.3</v>
      </c>
      <c r="G8" s="14">
        <v>92.6</v>
      </c>
      <c r="H8" s="14">
        <v>92.9</v>
      </c>
    </row>
    <row r="9" spans="1:8" x14ac:dyDescent="0.2">
      <c r="A9" s="5" t="s">
        <v>42</v>
      </c>
      <c r="B9" s="14">
        <v>89.2</v>
      </c>
      <c r="C9" s="14">
        <v>93.7</v>
      </c>
      <c r="D9" s="14">
        <v>93.4</v>
      </c>
      <c r="E9" s="14">
        <v>94.5</v>
      </c>
      <c r="F9" s="14">
        <v>97.8</v>
      </c>
      <c r="G9" s="14">
        <v>97.8</v>
      </c>
      <c r="H9" s="14">
        <v>98.1</v>
      </c>
    </row>
    <row r="10" spans="1:8" x14ac:dyDescent="0.2">
      <c r="A10" s="9" t="s">
        <v>636</v>
      </c>
      <c r="B10" s="14">
        <v>75.7</v>
      </c>
      <c r="C10" s="14">
        <v>80.400000000000006</v>
      </c>
      <c r="D10" s="14">
        <v>78.099999999999994</v>
      </c>
      <c r="E10" s="14">
        <v>79</v>
      </c>
      <c r="F10" s="14">
        <v>81.900000000000006</v>
      </c>
      <c r="G10" s="14">
        <v>80.900000000000006</v>
      </c>
      <c r="H10" s="14">
        <v>81.099999999999994</v>
      </c>
    </row>
    <row r="11" spans="1:8" x14ac:dyDescent="0.2">
      <c r="A11" s="5" t="s">
        <v>43</v>
      </c>
      <c r="B11" s="14">
        <v>120.4</v>
      </c>
      <c r="C11" s="14">
        <v>117.1</v>
      </c>
      <c r="D11" s="14">
        <v>118.2</v>
      </c>
      <c r="E11" s="14">
        <v>116.6</v>
      </c>
      <c r="F11" s="14">
        <v>115.6</v>
      </c>
      <c r="G11" s="14">
        <v>115.6</v>
      </c>
      <c r="H11" s="14">
        <v>115.2</v>
      </c>
    </row>
    <row r="12" spans="1:8" x14ac:dyDescent="0.2">
      <c r="A12" s="5" t="s">
        <v>69</v>
      </c>
      <c r="B12" s="14">
        <v>95.3</v>
      </c>
      <c r="C12" s="14">
        <v>88.1</v>
      </c>
      <c r="D12" s="14">
        <v>87.7</v>
      </c>
      <c r="E12" s="14">
        <v>87.6</v>
      </c>
      <c r="F12" s="14">
        <v>88.1</v>
      </c>
      <c r="G12" s="14">
        <v>87.7</v>
      </c>
      <c r="H12" s="14">
        <v>87.9</v>
      </c>
    </row>
    <row r="13" spans="1:8" x14ac:dyDescent="0.2">
      <c r="A13" s="5" t="s">
        <v>44</v>
      </c>
      <c r="B13" s="14">
        <v>63.5</v>
      </c>
      <c r="C13" s="14">
        <v>71.5</v>
      </c>
      <c r="D13" s="14">
        <v>71.2</v>
      </c>
      <c r="E13" s="14">
        <v>72.8</v>
      </c>
      <c r="F13" s="14">
        <v>76.2</v>
      </c>
      <c r="G13" s="14">
        <v>75.8</v>
      </c>
      <c r="H13" s="14">
        <v>75.900000000000006</v>
      </c>
    </row>
    <row r="14" spans="1:8" x14ac:dyDescent="0.2">
      <c r="A14" s="5" t="s">
        <v>45</v>
      </c>
      <c r="B14" s="14">
        <v>78</v>
      </c>
      <c r="C14" s="14">
        <v>88.9</v>
      </c>
      <c r="D14" s="14">
        <v>89.8</v>
      </c>
      <c r="E14" s="14">
        <v>90.9</v>
      </c>
      <c r="F14" s="14">
        <v>93.1</v>
      </c>
      <c r="G14" s="14">
        <v>93.2</v>
      </c>
      <c r="H14" s="14">
        <v>93.7</v>
      </c>
    </row>
    <row r="15" spans="1:8" x14ac:dyDescent="0.2">
      <c r="A15" s="5" t="s">
        <v>46</v>
      </c>
      <c r="B15" s="14">
        <v>133</v>
      </c>
      <c r="C15" s="14">
        <v>134</v>
      </c>
      <c r="D15" s="14">
        <v>137.19999999999999</v>
      </c>
      <c r="E15" s="14">
        <v>137.4</v>
      </c>
      <c r="F15" s="14">
        <v>136.4</v>
      </c>
      <c r="G15" s="14">
        <v>137</v>
      </c>
      <c r="H15" s="14">
        <v>135.19999999999999</v>
      </c>
    </row>
    <row r="16" spans="1:8" x14ac:dyDescent="0.2">
      <c r="A16" s="5" t="s">
        <v>51</v>
      </c>
      <c r="B16" s="14">
        <v>87.4</v>
      </c>
      <c r="C16" s="14">
        <v>83.2</v>
      </c>
      <c r="D16" s="14">
        <v>86</v>
      </c>
      <c r="E16" s="14">
        <v>84.4</v>
      </c>
      <c r="F16" s="14">
        <v>86.5</v>
      </c>
      <c r="G16" s="14">
        <v>85.1</v>
      </c>
      <c r="H16" s="14">
        <v>84.5</v>
      </c>
    </row>
    <row r="17" spans="1:8" x14ac:dyDescent="0.2">
      <c r="A17" s="5" t="s">
        <v>47</v>
      </c>
      <c r="B17" s="14">
        <v>123.1</v>
      </c>
      <c r="C17" s="14">
        <v>122.9</v>
      </c>
      <c r="D17" s="14">
        <v>123.4</v>
      </c>
      <c r="E17" s="14">
        <v>122.2</v>
      </c>
      <c r="F17" s="14">
        <v>125</v>
      </c>
      <c r="G17" s="14">
        <v>124.1</v>
      </c>
      <c r="H17" s="14">
        <v>122.9</v>
      </c>
    </row>
    <row r="18" spans="1:8" x14ac:dyDescent="0.2">
      <c r="A18" s="5" t="s">
        <v>48</v>
      </c>
      <c r="B18" s="14">
        <v>120.6</v>
      </c>
      <c r="C18" s="14">
        <v>128.69999999999999</v>
      </c>
      <c r="D18" s="14">
        <v>130.1</v>
      </c>
      <c r="E18" s="14">
        <v>128.9</v>
      </c>
      <c r="F18" s="14">
        <v>129.1</v>
      </c>
      <c r="G18" s="14">
        <v>129.4</v>
      </c>
      <c r="H18" s="14">
        <v>128.9</v>
      </c>
    </row>
    <row r="19" spans="1:8" x14ac:dyDescent="0.2">
      <c r="A19" s="5" t="s">
        <v>53</v>
      </c>
      <c r="B19" s="14">
        <v>108.1</v>
      </c>
      <c r="C19" s="14">
        <v>108.2</v>
      </c>
      <c r="D19" s="14">
        <v>107</v>
      </c>
      <c r="E19" s="14">
        <v>103.8</v>
      </c>
      <c r="F19" s="14">
        <v>105.4</v>
      </c>
      <c r="G19" s="14">
        <v>105.1</v>
      </c>
      <c r="H19" s="14">
        <v>104.6</v>
      </c>
    </row>
    <row r="20" spans="1:8" x14ac:dyDescent="0.2">
      <c r="A20" s="12" t="s">
        <v>30</v>
      </c>
      <c r="B20" s="12">
        <v>100</v>
      </c>
      <c r="C20" s="12">
        <v>100</v>
      </c>
      <c r="D20" s="12">
        <v>100</v>
      </c>
      <c r="E20" s="12">
        <v>100</v>
      </c>
      <c r="F20" s="12">
        <v>100</v>
      </c>
      <c r="G20" s="12">
        <v>100</v>
      </c>
      <c r="H20" s="12">
        <v>100</v>
      </c>
    </row>
    <row r="21" spans="1:8" ht="2.25" customHeight="1" x14ac:dyDescent="0.2">
      <c r="A21" s="183" t="s">
        <v>688</v>
      </c>
      <c r="B21" s="183"/>
      <c r="C21" s="183"/>
      <c r="D21" s="183"/>
      <c r="E21" s="183"/>
      <c r="F21" s="183"/>
      <c r="G21" s="183"/>
      <c r="H21" s="183"/>
    </row>
    <row r="22" spans="1:8" x14ac:dyDescent="0.2">
      <c r="A22" s="176"/>
      <c r="B22" s="176"/>
      <c r="C22" s="176"/>
      <c r="D22" s="176"/>
      <c r="E22" s="176"/>
      <c r="F22" s="176"/>
      <c r="G22" s="176"/>
      <c r="H22" s="176"/>
    </row>
    <row r="23" spans="1:8" x14ac:dyDescent="0.2">
      <c r="A23" s="176"/>
      <c r="B23" s="176"/>
      <c r="C23" s="176"/>
      <c r="D23" s="176"/>
      <c r="E23" s="176"/>
      <c r="F23" s="176"/>
      <c r="G23" s="176"/>
      <c r="H23" s="176"/>
    </row>
  </sheetData>
  <mergeCells count="2">
    <mergeCell ref="A1:H1"/>
    <mergeCell ref="A21:H23"/>
  </mergeCells>
  <phoneticPr fontId="4" type="noConversion"/>
  <pageMargins left="0.75" right="0.75" top="1" bottom="1" header="0" footer="0"/>
  <pageSetup paperSize="9" orientation="portrait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tabColor rgb="FF92D050"/>
  </sheetPr>
  <dimension ref="A1:G56"/>
  <sheetViews>
    <sheetView topLeftCell="A7" workbookViewId="0"/>
  </sheetViews>
  <sheetFormatPr baseColWidth="10" defaultColWidth="11.42578125" defaultRowHeight="11.25" x14ac:dyDescent="0.2"/>
  <cols>
    <col min="1" max="1" width="30.7109375" style="1" customWidth="1"/>
    <col min="2" max="2" width="10.28515625" style="1" customWidth="1"/>
    <col min="3" max="16384" width="11.42578125" style="1"/>
  </cols>
  <sheetData>
    <row r="1" spans="1:2" x14ac:dyDescent="0.2">
      <c r="A1" s="15" t="s">
        <v>619</v>
      </c>
      <c r="B1" s="15"/>
    </row>
    <row r="2" spans="1:2" ht="11.25" customHeight="1" x14ac:dyDescent="0.2">
      <c r="A2" s="1" t="s">
        <v>70</v>
      </c>
      <c r="B2" s="70" t="s">
        <v>175</v>
      </c>
    </row>
    <row r="3" spans="1:2" x14ac:dyDescent="0.2">
      <c r="A3" s="1" t="s">
        <v>411</v>
      </c>
      <c r="B3" s="71">
        <v>32048</v>
      </c>
    </row>
    <row r="4" spans="1:2" x14ac:dyDescent="0.2">
      <c r="A4" s="2" t="s">
        <v>48</v>
      </c>
      <c r="B4" s="71">
        <v>30401</v>
      </c>
    </row>
    <row r="5" spans="1:2" x14ac:dyDescent="0.2">
      <c r="A5" s="1" t="s">
        <v>845</v>
      </c>
      <c r="B5" s="71">
        <v>29314</v>
      </c>
    </row>
    <row r="6" spans="1:2" x14ac:dyDescent="0.2">
      <c r="A6" s="2" t="s">
        <v>43</v>
      </c>
      <c r="B6" s="71">
        <v>27812</v>
      </c>
    </row>
    <row r="7" spans="1:2" x14ac:dyDescent="0.2">
      <c r="A7" s="2" t="s">
        <v>40</v>
      </c>
      <c r="B7" s="71">
        <v>26512</v>
      </c>
    </row>
    <row r="8" spans="1:2" x14ac:dyDescent="0.2">
      <c r="A8" s="69" t="s">
        <v>53</v>
      </c>
      <c r="B8" s="71">
        <v>25714</v>
      </c>
    </row>
    <row r="9" spans="1:2" x14ac:dyDescent="0.2">
      <c r="A9" s="2" t="s">
        <v>30</v>
      </c>
      <c r="B9" s="71">
        <v>23693</v>
      </c>
    </row>
    <row r="10" spans="1:2" x14ac:dyDescent="0.2">
      <c r="A10" s="69" t="s">
        <v>42</v>
      </c>
      <c r="B10" s="71">
        <v>23167</v>
      </c>
    </row>
    <row r="11" spans="1:2" x14ac:dyDescent="0.2">
      <c r="A11" s="2" t="s">
        <v>41</v>
      </c>
      <c r="B11" s="71">
        <v>22096</v>
      </c>
    </row>
    <row r="12" spans="1:2" x14ac:dyDescent="0.2">
      <c r="A12" s="2" t="s">
        <v>31</v>
      </c>
      <c r="B12" s="71">
        <v>22048</v>
      </c>
    </row>
    <row r="13" spans="1:2" x14ac:dyDescent="0.2">
      <c r="A13" s="2" t="s">
        <v>45</v>
      </c>
      <c r="B13" s="71">
        <v>21903</v>
      </c>
    </row>
    <row r="14" spans="1:2" x14ac:dyDescent="0.2">
      <c r="A14" s="1" t="s">
        <v>413</v>
      </c>
      <c r="B14" s="71">
        <v>21149</v>
      </c>
    </row>
    <row r="15" spans="1:2" x14ac:dyDescent="0.2">
      <c r="A15" s="2" t="s">
        <v>69</v>
      </c>
      <c r="B15" s="71">
        <v>20792</v>
      </c>
    </row>
    <row r="16" spans="1:2" x14ac:dyDescent="0.2">
      <c r="A16" s="1" t="s">
        <v>462</v>
      </c>
      <c r="B16" s="71">
        <v>19838</v>
      </c>
    </row>
    <row r="17" spans="1:4" x14ac:dyDescent="0.2">
      <c r="A17" s="2" t="s">
        <v>55</v>
      </c>
      <c r="B17" s="71">
        <v>19559</v>
      </c>
    </row>
    <row r="18" spans="1:4" x14ac:dyDescent="0.2">
      <c r="A18" s="1" t="s">
        <v>636</v>
      </c>
      <c r="B18" s="71">
        <v>19369</v>
      </c>
    </row>
    <row r="19" spans="1:4" x14ac:dyDescent="0.2">
      <c r="A19" s="2" t="s">
        <v>44</v>
      </c>
      <c r="B19" s="71">
        <v>18301</v>
      </c>
    </row>
    <row r="20" spans="1:4" x14ac:dyDescent="0.2">
      <c r="A20" s="2" t="s">
        <v>49</v>
      </c>
      <c r="B20" s="71">
        <v>17900</v>
      </c>
    </row>
    <row r="21" spans="1:4" x14ac:dyDescent="0.2">
      <c r="A21" s="2" t="s">
        <v>39</v>
      </c>
      <c r="B21" s="71">
        <v>17747</v>
      </c>
    </row>
    <row r="22" spans="1:4" x14ac:dyDescent="0.2">
      <c r="A22" s="1" t="s">
        <v>640</v>
      </c>
      <c r="B22" s="71">
        <v>17448</v>
      </c>
    </row>
    <row r="23" spans="1:4" x14ac:dyDescent="0.2">
      <c r="A23" s="176" t="s">
        <v>689</v>
      </c>
      <c r="B23" s="176"/>
      <c r="C23" s="176"/>
      <c r="D23" s="176"/>
    </row>
    <row r="24" spans="1:4" x14ac:dyDescent="0.2">
      <c r="A24" s="176"/>
      <c r="B24" s="176"/>
      <c r="C24" s="176"/>
      <c r="D24" s="176"/>
    </row>
    <row r="25" spans="1:4" x14ac:dyDescent="0.2">
      <c r="A25" s="176"/>
      <c r="B25" s="176"/>
      <c r="C25" s="176"/>
      <c r="D25" s="176"/>
    </row>
    <row r="26" spans="1:4" x14ac:dyDescent="0.2">
      <c r="A26" s="1" t="s">
        <v>695</v>
      </c>
    </row>
    <row r="29" spans="1:4" x14ac:dyDescent="0.2">
      <c r="A29" s="54"/>
    </row>
    <row r="54" spans="3:7" ht="11.25" customHeight="1" x14ac:dyDescent="0.2">
      <c r="C54" s="170" t="s">
        <v>690</v>
      </c>
      <c r="D54" s="170"/>
      <c r="E54" s="170"/>
      <c r="F54" s="170"/>
      <c r="G54" s="170"/>
    </row>
    <row r="55" spans="3:7" x14ac:dyDescent="0.2">
      <c r="C55" s="170"/>
      <c r="D55" s="170"/>
      <c r="E55" s="170"/>
      <c r="F55" s="170"/>
      <c r="G55" s="170"/>
    </row>
    <row r="56" spans="3:7" x14ac:dyDescent="0.2">
      <c r="C56" s="170"/>
      <c r="D56" s="170"/>
      <c r="E56" s="170"/>
      <c r="F56" s="170"/>
      <c r="G56" s="170"/>
    </row>
  </sheetData>
  <mergeCells count="2">
    <mergeCell ref="A23:D25"/>
    <mergeCell ref="C54:G56"/>
  </mergeCells>
  <phoneticPr fontId="4" type="noConversion"/>
  <pageMargins left="0.75" right="0.75" top="1" bottom="1" header="0" footer="0"/>
  <pageSetup paperSize="9" orientation="portrait" verticalDpi="0"/>
  <headerFooter alignWithMargins="0"/>
  <drawing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rgb="FF92D050"/>
  </sheetPr>
  <dimension ref="A1:W87"/>
  <sheetViews>
    <sheetView topLeftCell="A19" workbookViewId="0">
      <selection activeCell="B2" sqref="B2:H3"/>
    </sheetView>
  </sheetViews>
  <sheetFormatPr baseColWidth="10" defaultColWidth="11.42578125" defaultRowHeight="11.25" x14ac:dyDescent="0.2"/>
  <cols>
    <col min="1" max="1" width="14.42578125" style="2" customWidth="1"/>
    <col min="2" max="2" width="10.85546875" style="2" customWidth="1"/>
    <col min="3" max="3" width="10.28515625" style="2" customWidth="1"/>
    <col min="4" max="4" width="10" style="2" customWidth="1"/>
    <col min="5" max="5" width="9.42578125" style="2" customWidth="1"/>
    <col min="6" max="6" width="9.85546875" style="2" customWidth="1"/>
    <col min="7" max="7" width="10.42578125" style="2" customWidth="1"/>
    <col min="8" max="8" width="10.28515625" style="2" customWidth="1"/>
    <col min="9" max="10" width="9" style="2" customWidth="1"/>
    <col min="11" max="16" width="7.85546875" style="2" customWidth="1"/>
    <col min="17" max="23" width="8.42578125" style="2" customWidth="1"/>
    <col min="24" max="16384" width="11.42578125" style="2"/>
  </cols>
  <sheetData>
    <row r="1" spans="1:23" x14ac:dyDescent="0.2">
      <c r="A1" s="171" t="s">
        <v>691</v>
      </c>
      <c r="B1" s="171"/>
      <c r="C1" s="171"/>
      <c r="D1" s="171"/>
      <c r="E1" s="171"/>
      <c r="F1" s="171"/>
      <c r="G1" s="171"/>
      <c r="H1" s="171"/>
    </row>
    <row r="2" spans="1:23" x14ac:dyDescent="0.2">
      <c r="A2" s="207"/>
      <c r="B2" s="208" t="s">
        <v>103</v>
      </c>
      <c r="C2" s="208"/>
      <c r="D2" s="208"/>
      <c r="E2" s="209">
        <v>2019</v>
      </c>
      <c r="F2" s="209">
        <v>2020</v>
      </c>
      <c r="G2" s="208" t="s">
        <v>104</v>
      </c>
      <c r="H2" s="208"/>
    </row>
    <row r="3" spans="1:23" x14ac:dyDescent="0.2">
      <c r="A3" s="207"/>
      <c r="B3" s="148" t="s">
        <v>105</v>
      </c>
      <c r="C3" s="148" t="s">
        <v>106</v>
      </c>
      <c r="D3" s="145" t="s">
        <v>344</v>
      </c>
      <c r="E3" s="210"/>
      <c r="F3" s="210"/>
      <c r="G3" s="148">
        <v>2021</v>
      </c>
      <c r="H3" s="148">
        <v>2022</v>
      </c>
      <c r="K3" s="2" t="s">
        <v>105</v>
      </c>
      <c r="M3" s="2" t="s">
        <v>106</v>
      </c>
      <c r="O3" s="1" t="s">
        <v>344</v>
      </c>
      <c r="Q3" s="2">
        <v>2019</v>
      </c>
      <c r="S3" s="2">
        <v>2020</v>
      </c>
      <c r="U3" s="33">
        <v>2021</v>
      </c>
      <c r="W3" s="33">
        <v>2022</v>
      </c>
    </row>
    <row r="4" spans="1:23" x14ac:dyDescent="0.2">
      <c r="A4" s="5" t="s">
        <v>39</v>
      </c>
      <c r="B4" s="14">
        <v>2.2000000000000002</v>
      </c>
      <c r="C4" s="14">
        <v>-2.5</v>
      </c>
      <c r="D4" s="14">
        <v>2.4</v>
      </c>
      <c r="E4" s="14">
        <v>1.5</v>
      </c>
      <c r="F4" s="14">
        <v>-10.4</v>
      </c>
      <c r="G4" s="14">
        <v>4.5999999999999996</v>
      </c>
      <c r="H4" s="14">
        <v>4.7</v>
      </c>
      <c r="J4" s="2" t="s">
        <v>45</v>
      </c>
      <c r="K4" s="32">
        <v>3.3</v>
      </c>
      <c r="L4" s="32" t="s">
        <v>44</v>
      </c>
      <c r="M4" s="32">
        <v>-1</v>
      </c>
      <c r="N4" s="32" t="s">
        <v>45</v>
      </c>
      <c r="O4" s="32">
        <v>2.7</v>
      </c>
      <c r="P4" s="2" t="s">
        <v>44</v>
      </c>
      <c r="Q4" s="32">
        <v>2.2999999999999998</v>
      </c>
      <c r="R4" s="2" t="s">
        <v>44</v>
      </c>
      <c r="S4" s="32">
        <v>-7.1</v>
      </c>
      <c r="T4" s="32" t="s">
        <v>31</v>
      </c>
      <c r="U4" s="32">
        <v>10.4</v>
      </c>
      <c r="V4" s="32" t="s">
        <v>31</v>
      </c>
      <c r="W4" s="32">
        <v>8.4</v>
      </c>
    </row>
    <row r="5" spans="1:23" x14ac:dyDescent="0.2">
      <c r="A5" s="5" t="s">
        <v>40</v>
      </c>
      <c r="B5" s="14">
        <v>2.1</v>
      </c>
      <c r="C5" s="14">
        <v>-1.7</v>
      </c>
      <c r="D5" s="14">
        <v>2.1</v>
      </c>
      <c r="E5" s="14">
        <v>0.4</v>
      </c>
      <c r="F5" s="14">
        <v>-9</v>
      </c>
      <c r="G5" s="14">
        <v>5.2</v>
      </c>
      <c r="H5" s="14">
        <v>2.4</v>
      </c>
      <c r="J5" s="2" t="s">
        <v>52</v>
      </c>
      <c r="K5" s="32">
        <v>3</v>
      </c>
      <c r="L5" s="32" t="s">
        <v>45</v>
      </c>
      <c r="M5" s="32">
        <v>-1.2</v>
      </c>
      <c r="N5" s="32" t="s">
        <v>51</v>
      </c>
      <c r="O5" s="32">
        <v>2.7</v>
      </c>
      <c r="P5" s="2" t="s">
        <v>52</v>
      </c>
      <c r="Q5" s="32">
        <v>1.8</v>
      </c>
      <c r="R5" s="2" t="s">
        <v>636</v>
      </c>
      <c r="S5" s="32">
        <v>-8.1</v>
      </c>
      <c r="T5" s="32" t="s">
        <v>640</v>
      </c>
      <c r="U5" s="32">
        <v>6.9</v>
      </c>
      <c r="V5" s="32" t="s">
        <v>640</v>
      </c>
      <c r="W5" s="32">
        <v>7.2</v>
      </c>
    </row>
    <row r="6" spans="1:23" x14ac:dyDescent="0.2">
      <c r="A6" s="5" t="s">
        <v>52</v>
      </c>
      <c r="B6" s="14">
        <v>3</v>
      </c>
      <c r="C6" s="14">
        <v>-1.9</v>
      </c>
      <c r="D6" s="14">
        <v>2.2000000000000002</v>
      </c>
      <c r="E6" s="14">
        <v>1.8</v>
      </c>
      <c r="F6" s="14">
        <v>-9.8000000000000007</v>
      </c>
      <c r="G6" s="14">
        <v>6.2</v>
      </c>
      <c r="H6" s="14">
        <v>4.9000000000000004</v>
      </c>
      <c r="J6" s="2" t="s">
        <v>44</v>
      </c>
      <c r="K6" s="32">
        <v>3</v>
      </c>
      <c r="L6" s="32" t="s">
        <v>46</v>
      </c>
      <c r="M6" s="32">
        <v>-1.2</v>
      </c>
      <c r="N6" s="32" t="s">
        <v>69</v>
      </c>
      <c r="O6" s="32">
        <v>2.6</v>
      </c>
      <c r="P6" s="2" t="s">
        <v>45</v>
      </c>
      <c r="Q6" s="32">
        <v>1.6</v>
      </c>
      <c r="R6" s="2" t="s">
        <v>42</v>
      </c>
      <c r="S6" s="32">
        <v>-8.1999999999999993</v>
      </c>
      <c r="T6" s="32" t="s">
        <v>52</v>
      </c>
      <c r="U6" s="32">
        <v>6.2</v>
      </c>
      <c r="V6" s="32" t="s">
        <v>52</v>
      </c>
      <c r="W6" s="32">
        <v>4.9000000000000004</v>
      </c>
    </row>
    <row r="7" spans="1:23" x14ac:dyDescent="0.2">
      <c r="A7" s="30" t="s">
        <v>31</v>
      </c>
      <c r="B7" s="31">
        <v>-0.7</v>
      </c>
      <c r="C7" s="31">
        <v>-2.2999999999999998</v>
      </c>
      <c r="D7" s="31">
        <v>2.1</v>
      </c>
      <c r="E7" s="31">
        <v>1</v>
      </c>
      <c r="F7" s="31">
        <v>-22.8</v>
      </c>
      <c r="G7" s="31">
        <v>10.4</v>
      </c>
      <c r="H7" s="31">
        <v>8.4</v>
      </c>
      <c r="J7" s="2" t="s">
        <v>636</v>
      </c>
      <c r="K7" s="32">
        <v>2.6</v>
      </c>
      <c r="L7" s="32" t="s">
        <v>48</v>
      </c>
      <c r="M7" s="32">
        <v>-1.2</v>
      </c>
      <c r="N7" s="32" t="s">
        <v>44</v>
      </c>
      <c r="O7" s="32">
        <v>2.6</v>
      </c>
      <c r="P7" s="2" t="s">
        <v>46</v>
      </c>
      <c r="Q7" s="32">
        <v>1.6</v>
      </c>
      <c r="R7" s="2" t="s">
        <v>40</v>
      </c>
      <c r="S7" s="32">
        <v>-9</v>
      </c>
      <c r="T7" s="32" t="s">
        <v>46</v>
      </c>
      <c r="U7" s="32">
        <v>5.6</v>
      </c>
      <c r="V7" s="32" t="s">
        <v>39</v>
      </c>
      <c r="W7" s="32">
        <v>4.7</v>
      </c>
    </row>
    <row r="8" spans="1:23" x14ac:dyDescent="0.2">
      <c r="A8" s="9" t="s">
        <v>641</v>
      </c>
      <c r="B8" s="14">
        <v>0.4</v>
      </c>
      <c r="C8" s="14">
        <v>-2.6</v>
      </c>
      <c r="D8" s="14">
        <v>1.6</v>
      </c>
      <c r="E8" s="14">
        <v>1.1000000000000001</v>
      </c>
      <c r="F8" s="14">
        <v>-19</v>
      </c>
      <c r="G8" s="14">
        <v>6.9</v>
      </c>
      <c r="H8" s="14">
        <v>7.2</v>
      </c>
      <c r="J8" s="2" t="s">
        <v>48</v>
      </c>
      <c r="K8" s="32">
        <v>2.4</v>
      </c>
      <c r="L8" s="32" t="s">
        <v>42</v>
      </c>
      <c r="M8" s="32">
        <v>-1.4</v>
      </c>
      <c r="N8" s="32" t="s">
        <v>39</v>
      </c>
      <c r="O8" s="32">
        <v>2.4</v>
      </c>
      <c r="P8" s="2" t="s">
        <v>39</v>
      </c>
      <c r="Q8" s="32">
        <v>1.5</v>
      </c>
      <c r="R8" s="2" t="s">
        <v>45</v>
      </c>
      <c r="S8" s="32">
        <v>-9.1</v>
      </c>
      <c r="T8" s="32" t="s">
        <v>48</v>
      </c>
      <c r="U8" s="32">
        <v>5.5</v>
      </c>
      <c r="V8" s="32" t="s">
        <v>45</v>
      </c>
      <c r="W8" s="32">
        <v>4.7</v>
      </c>
    </row>
    <row r="9" spans="1:23" x14ac:dyDescent="0.2">
      <c r="A9" s="5" t="s">
        <v>41</v>
      </c>
      <c r="B9" s="14">
        <v>1.8</v>
      </c>
      <c r="C9" s="14">
        <v>-2.2999999999999998</v>
      </c>
      <c r="D9" s="14">
        <v>2.4</v>
      </c>
      <c r="E9" s="14">
        <v>1.3</v>
      </c>
      <c r="F9" s="14">
        <v>-9.8000000000000007</v>
      </c>
      <c r="G9" s="14">
        <v>4.5</v>
      </c>
      <c r="H9" s="14">
        <v>4.5</v>
      </c>
      <c r="J9" s="2" t="s">
        <v>42</v>
      </c>
      <c r="K9" s="32">
        <v>2.2999999999999998</v>
      </c>
      <c r="L9" s="32" t="s">
        <v>47</v>
      </c>
      <c r="M9" s="32">
        <v>-1.6</v>
      </c>
      <c r="N9" s="32" t="s">
        <v>41</v>
      </c>
      <c r="O9" s="32">
        <v>2.4</v>
      </c>
      <c r="P9" s="2" t="s">
        <v>47</v>
      </c>
      <c r="Q9" s="32">
        <v>1.4</v>
      </c>
      <c r="R9" s="2" t="s">
        <v>51</v>
      </c>
      <c r="S9" s="32">
        <v>-9.1</v>
      </c>
      <c r="T9" s="32" t="s">
        <v>45</v>
      </c>
      <c r="U9" s="32">
        <v>5.4</v>
      </c>
      <c r="V9" s="32" t="s">
        <v>41</v>
      </c>
      <c r="W9" s="32">
        <v>4.5</v>
      </c>
    </row>
    <row r="10" spans="1:23" x14ac:dyDescent="0.2">
      <c r="A10" s="5" t="s">
        <v>42</v>
      </c>
      <c r="B10" s="14">
        <v>2.2999999999999998</v>
      </c>
      <c r="C10" s="14">
        <v>-1.4</v>
      </c>
      <c r="D10" s="14">
        <v>2.4</v>
      </c>
      <c r="E10" s="14">
        <v>1.1000000000000001</v>
      </c>
      <c r="F10" s="14">
        <v>-8.1999999999999993</v>
      </c>
      <c r="G10" s="14">
        <v>5.2</v>
      </c>
      <c r="H10" s="14">
        <v>4.5</v>
      </c>
      <c r="J10" s="2" t="s">
        <v>39</v>
      </c>
      <c r="K10" s="32">
        <v>2.2000000000000002</v>
      </c>
      <c r="L10" s="32" t="s">
        <v>40</v>
      </c>
      <c r="M10" s="32">
        <v>-1.7</v>
      </c>
      <c r="N10" s="32" t="s">
        <v>42</v>
      </c>
      <c r="O10" s="32">
        <v>2.4</v>
      </c>
      <c r="P10" s="2" t="s">
        <v>41</v>
      </c>
      <c r="Q10" s="32">
        <v>1.3</v>
      </c>
      <c r="R10" s="2" t="s">
        <v>47</v>
      </c>
      <c r="S10" s="32">
        <v>-9.3000000000000007</v>
      </c>
      <c r="T10" s="32" t="s">
        <v>40</v>
      </c>
      <c r="U10" s="32">
        <v>5.2</v>
      </c>
      <c r="V10" s="32" t="s">
        <v>42</v>
      </c>
      <c r="W10" s="32">
        <v>4.5</v>
      </c>
    </row>
    <row r="11" spans="1:23" x14ac:dyDescent="0.2">
      <c r="A11" s="9" t="s">
        <v>636</v>
      </c>
      <c r="B11" s="14">
        <v>2.6</v>
      </c>
      <c r="C11" s="14">
        <v>-1.9</v>
      </c>
      <c r="D11" s="14">
        <v>2.2999999999999998</v>
      </c>
      <c r="E11" s="14">
        <v>0.5</v>
      </c>
      <c r="F11" s="14">
        <v>-8.1</v>
      </c>
      <c r="G11" s="14">
        <v>4</v>
      </c>
      <c r="H11" s="14">
        <v>4.4000000000000004</v>
      </c>
      <c r="J11" s="2" t="s">
        <v>40</v>
      </c>
      <c r="K11" s="32">
        <v>2.1</v>
      </c>
      <c r="L11" s="32" t="s">
        <v>53</v>
      </c>
      <c r="M11" s="32">
        <v>-1.8</v>
      </c>
      <c r="N11" s="32" t="s">
        <v>43</v>
      </c>
      <c r="O11" s="32">
        <v>2.4</v>
      </c>
      <c r="P11" s="2" t="s">
        <v>30</v>
      </c>
      <c r="Q11" s="32">
        <v>1.3</v>
      </c>
      <c r="R11" s="2" t="s">
        <v>52</v>
      </c>
      <c r="S11" s="32">
        <v>-9.8000000000000007</v>
      </c>
      <c r="T11" s="32" t="s">
        <v>42</v>
      </c>
      <c r="U11" s="32">
        <v>5.2</v>
      </c>
      <c r="V11" s="32" t="s">
        <v>636</v>
      </c>
      <c r="W11" s="32">
        <v>4.4000000000000004</v>
      </c>
    </row>
    <row r="12" spans="1:23" x14ac:dyDescent="0.2">
      <c r="A12" s="5" t="s">
        <v>43</v>
      </c>
      <c r="B12" s="14">
        <v>1.5</v>
      </c>
      <c r="C12" s="14">
        <v>-1.9</v>
      </c>
      <c r="D12" s="14">
        <v>2.4</v>
      </c>
      <c r="E12" s="14">
        <v>0.8</v>
      </c>
      <c r="F12" s="14">
        <v>-12.1</v>
      </c>
      <c r="G12" s="14">
        <v>5.2</v>
      </c>
      <c r="H12" s="14">
        <v>3.8</v>
      </c>
      <c r="J12" s="2" t="s">
        <v>41</v>
      </c>
      <c r="K12" s="32">
        <v>1.8</v>
      </c>
      <c r="L12" s="32" t="s">
        <v>30</v>
      </c>
      <c r="M12" s="32">
        <v>-1.8</v>
      </c>
      <c r="N12" s="32" t="s">
        <v>46</v>
      </c>
      <c r="O12" s="32">
        <v>2.4</v>
      </c>
      <c r="P12" s="2" t="s">
        <v>48</v>
      </c>
      <c r="Q12" s="32">
        <v>1.2</v>
      </c>
      <c r="R12" s="2" t="s">
        <v>41</v>
      </c>
      <c r="S12" s="32">
        <v>-9.8000000000000007</v>
      </c>
      <c r="T12" s="32" t="s">
        <v>43</v>
      </c>
      <c r="U12" s="32">
        <v>5.2</v>
      </c>
      <c r="V12" s="32" t="s">
        <v>69</v>
      </c>
      <c r="W12" s="32">
        <v>4.4000000000000004</v>
      </c>
    </row>
    <row r="13" spans="1:23" x14ac:dyDescent="0.2">
      <c r="A13" s="5" t="s">
        <v>69</v>
      </c>
      <c r="B13" s="14">
        <v>1</v>
      </c>
      <c r="C13" s="14">
        <v>-2.4</v>
      </c>
      <c r="D13" s="14">
        <v>2.6</v>
      </c>
      <c r="E13" s="14">
        <v>0.9</v>
      </c>
      <c r="F13" s="14">
        <v>-10.8</v>
      </c>
      <c r="G13" s="14">
        <v>4.7</v>
      </c>
      <c r="H13" s="14">
        <v>4.4000000000000004</v>
      </c>
      <c r="J13" s="2" t="s">
        <v>46</v>
      </c>
      <c r="K13" s="32">
        <v>1.8</v>
      </c>
      <c r="L13" s="32" t="s">
        <v>52</v>
      </c>
      <c r="M13" s="32">
        <v>-1.9</v>
      </c>
      <c r="N13" s="32" t="s">
        <v>30</v>
      </c>
      <c r="O13" s="32">
        <v>2.4</v>
      </c>
      <c r="P13" s="2" t="s">
        <v>640</v>
      </c>
      <c r="Q13" s="32">
        <v>1.1000000000000001</v>
      </c>
      <c r="R13" s="2" t="s">
        <v>53</v>
      </c>
      <c r="S13" s="32">
        <v>-10</v>
      </c>
      <c r="T13" s="32" t="s">
        <v>30</v>
      </c>
      <c r="U13" s="32">
        <v>5.2</v>
      </c>
      <c r="V13" s="32" t="s">
        <v>44</v>
      </c>
      <c r="W13" s="32">
        <v>4.2</v>
      </c>
    </row>
    <row r="14" spans="1:23" x14ac:dyDescent="0.2">
      <c r="A14" s="5" t="s">
        <v>44</v>
      </c>
      <c r="B14" s="14">
        <v>3</v>
      </c>
      <c r="C14" s="14">
        <v>-1</v>
      </c>
      <c r="D14" s="14">
        <v>2.6</v>
      </c>
      <c r="E14" s="14">
        <v>2.2999999999999998</v>
      </c>
      <c r="F14" s="14">
        <v>-7.1</v>
      </c>
      <c r="G14" s="14">
        <v>4.7</v>
      </c>
      <c r="H14" s="14">
        <v>4.2</v>
      </c>
      <c r="J14" s="2" t="s">
        <v>47</v>
      </c>
      <c r="K14" s="32">
        <v>1.8</v>
      </c>
      <c r="L14" s="32" t="s">
        <v>636</v>
      </c>
      <c r="M14" s="32">
        <v>-1.9</v>
      </c>
      <c r="N14" s="32" t="s">
        <v>636</v>
      </c>
      <c r="O14" s="32">
        <v>2.2999999999999998</v>
      </c>
      <c r="P14" s="2" t="s">
        <v>42</v>
      </c>
      <c r="Q14" s="32">
        <v>1.1000000000000001</v>
      </c>
      <c r="R14" s="2" t="s">
        <v>39</v>
      </c>
      <c r="S14" s="32">
        <v>-10.4</v>
      </c>
      <c r="T14" s="32" t="s">
        <v>53</v>
      </c>
      <c r="U14" s="32">
        <v>4.9000000000000004</v>
      </c>
      <c r="V14" s="32" t="s">
        <v>30</v>
      </c>
      <c r="W14" s="32">
        <v>4.2</v>
      </c>
    </row>
    <row r="15" spans="1:23" x14ac:dyDescent="0.2">
      <c r="A15" s="5" t="s">
        <v>45</v>
      </c>
      <c r="B15" s="14">
        <v>3.3</v>
      </c>
      <c r="C15" s="14">
        <v>-1.2</v>
      </c>
      <c r="D15" s="14">
        <v>2.7</v>
      </c>
      <c r="E15" s="14">
        <v>1.6</v>
      </c>
      <c r="F15" s="14">
        <v>-9.1</v>
      </c>
      <c r="G15" s="14">
        <v>5.4</v>
      </c>
      <c r="H15" s="14">
        <v>4.7</v>
      </c>
      <c r="J15" s="2" t="s">
        <v>30</v>
      </c>
      <c r="K15" s="32">
        <v>1.8</v>
      </c>
      <c r="L15" s="32" t="s">
        <v>43</v>
      </c>
      <c r="M15" s="32">
        <v>-1.9</v>
      </c>
      <c r="N15" s="32" t="s">
        <v>48</v>
      </c>
      <c r="O15" s="32">
        <v>2.2999999999999998</v>
      </c>
      <c r="P15" s="2" t="s">
        <v>51</v>
      </c>
      <c r="Q15" s="32">
        <v>1.1000000000000001</v>
      </c>
      <c r="R15" s="2" t="s">
        <v>69</v>
      </c>
      <c r="S15" s="32">
        <v>-10.8</v>
      </c>
      <c r="T15" s="32" t="s">
        <v>69</v>
      </c>
      <c r="U15" s="32">
        <v>4.7</v>
      </c>
      <c r="V15" s="32" t="s">
        <v>43</v>
      </c>
      <c r="W15" s="32">
        <v>3.8</v>
      </c>
    </row>
    <row r="16" spans="1:23" x14ac:dyDescent="0.2">
      <c r="A16" s="5" t="s">
        <v>46</v>
      </c>
      <c r="B16" s="14">
        <v>1.8</v>
      </c>
      <c r="C16" s="14">
        <v>-1.2</v>
      </c>
      <c r="D16" s="14">
        <v>2.4</v>
      </c>
      <c r="E16" s="14">
        <v>1.6</v>
      </c>
      <c r="F16" s="14">
        <v>-11.9</v>
      </c>
      <c r="G16" s="14">
        <v>5.6</v>
      </c>
      <c r="H16" s="14">
        <v>2.8</v>
      </c>
      <c r="J16" s="2" t="s">
        <v>53</v>
      </c>
      <c r="K16" s="32">
        <v>1.7</v>
      </c>
      <c r="L16" s="32" t="s">
        <v>51</v>
      </c>
      <c r="M16" s="32">
        <v>-2</v>
      </c>
      <c r="N16" s="32" t="s">
        <v>52</v>
      </c>
      <c r="O16" s="32">
        <v>2.2000000000000002</v>
      </c>
      <c r="P16" s="2" t="s">
        <v>31</v>
      </c>
      <c r="Q16" s="32">
        <v>1</v>
      </c>
      <c r="R16" s="2" t="s">
        <v>48</v>
      </c>
      <c r="S16" s="32">
        <v>-11.2</v>
      </c>
      <c r="T16" s="32" t="s">
        <v>44</v>
      </c>
      <c r="U16" s="32">
        <v>4.7</v>
      </c>
      <c r="V16" s="32" t="s">
        <v>48</v>
      </c>
      <c r="W16" s="32">
        <v>3.8</v>
      </c>
    </row>
    <row r="17" spans="1:23" x14ac:dyDescent="0.2">
      <c r="A17" s="5" t="s">
        <v>51</v>
      </c>
      <c r="B17" s="14">
        <v>1.3</v>
      </c>
      <c r="C17" s="14">
        <v>-2</v>
      </c>
      <c r="D17" s="14">
        <v>2.7</v>
      </c>
      <c r="E17" s="14">
        <v>1.1000000000000001</v>
      </c>
      <c r="F17" s="14">
        <v>-9.1</v>
      </c>
      <c r="G17" s="14">
        <v>3.5</v>
      </c>
      <c r="H17" s="14">
        <v>3.4</v>
      </c>
      <c r="J17" s="2" t="s">
        <v>43</v>
      </c>
      <c r="K17" s="32">
        <v>1.5</v>
      </c>
      <c r="L17" s="32" t="s">
        <v>31</v>
      </c>
      <c r="M17" s="32">
        <v>-2.2999999999999998</v>
      </c>
      <c r="N17" s="32" t="s">
        <v>47</v>
      </c>
      <c r="O17" s="32">
        <v>2.2000000000000002</v>
      </c>
      <c r="P17" s="2" t="s">
        <v>53</v>
      </c>
      <c r="Q17" s="32">
        <v>1</v>
      </c>
      <c r="R17" s="2" t="s">
        <v>30</v>
      </c>
      <c r="S17" s="32">
        <v>-11.3</v>
      </c>
      <c r="T17" s="32" t="s">
        <v>39</v>
      </c>
      <c r="U17" s="32">
        <v>4.5999999999999996</v>
      </c>
      <c r="V17" s="32" t="s">
        <v>53</v>
      </c>
      <c r="W17" s="32">
        <v>3.7</v>
      </c>
    </row>
    <row r="18" spans="1:23" x14ac:dyDescent="0.2">
      <c r="A18" s="5" t="s">
        <v>47</v>
      </c>
      <c r="B18" s="14">
        <v>1.8</v>
      </c>
      <c r="C18" s="14">
        <v>-1.6</v>
      </c>
      <c r="D18" s="14">
        <v>2.2000000000000002</v>
      </c>
      <c r="E18" s="14">
        <v>1.4</v>
      </c>
      <c r="F18" s="14">
        <v>-9.3000000000000007</v>
      </c>
      <c r="G18" s="14">
        <v>4.5</v>
      </c>
      <c r="H18" s="14">
        <v>3.1</v>
      </c>
      <c r="J18" s="2" t="s">
        <v>51</v>
      </c>
      <c r="K18" s="32">
        <v>1.3</v>
      </c>
      <c r="L18" s="32" t="s">
        <v>41</v>
      </c>
      <c r="M18" s="32">
        <v>-2.2999999999999998</v>
      </c>
      <c r="N18" s="32" t="s">
        <v>40</v>
      </c>
      <c r="O18" s="32">
        <v>2.1</v>
      </c>
      <c r="P18" s="2" t="s">
        <v>69</v>
      </c>
      <c r="Q18" s="32">
        <v>0.9</v>
      </c>
      <c r="R18" s="2" t="s">
        <v>46</v>
      </c>
      <c r="S18" s="32">
        <v>-11.9</v>
      </c>
      <c r="T18" s="32" t="s">
        <v>41</v>
      </c>
      <c r="U18" s="32">
        <v>4.5</v>
      </c>
      <c r="V18" s="32" t="s">
        <v>51</v>
      </c>
      <c r="W18" s="32">
        <v>3.4</v>
      </c>
    </row>
    <row r="19" spans="1:23" x14ac:dyDescent="0.2">
      <c r="A19" s="5" t="s">
        <v>48</v>
      </c>
      <c r="B19" s="14">
        <v>2.4</v>
      </c>
      <c r="C19" s="14">
        <v>-1.2</v>
      </c>
      <c r="D19" s="14">
        <v>2.2999999999999998</v>
      </c>
      <c r="E19" s="14">
        <v>1.2</v>
      </c>
      <c r="F19" s="14">
        <v>-11.2</v>
      </c>
      <c r="G19" s="14">
        <v>5.5</v>
      </c>
      <c r="H19" s="14">
        <v>3.8</v>
      </c>
      <c r="J19" s="2" t="s">
        <v>69</v>
      </c>
      <c r="K19" s="32">
        <v>1</v>
      </c>
      <c r="L19" s="32" t="s">
        <v>69</v>
      </c>
      <c r="M19" s="32">
        <v>-2.4</v>
      </c>
      <c r="N19" s="32" t="s">
        <v>31</v>
      </c>
      <c r="O19" s="32">
        <v>2.1</v>
      </c>
      <c r="P19" s="2" t="s">
        <v>43</v>
      </c>
      <c r="Q19" s="32">
        <v>0.8</v>
      </c>
      <c r="R19" s="2" t="s">
        <v>43</v>
      </c>
      <c r="S19" s="32">
        <v>-12.1</v>
      </c>
      <c r="T19" s="32" t="s">
        <v>47</v>
      </c>
      <c r="U19" s="32">
        <v>4.5</v>
      </c>
      <c r="V19" s="32" t="s">
        <v>47</v>
      </c>
      <c r="W19" s="32">
        <v>3.1</v>
      </c>
    </row>
    <row r="20" spans="1:23" x14ac:dyDescent="0.2">
      <c r="A20" s="5" t="s">
        <v>53</v>
      </c>
      <c r="B20" s="14">
        <v>1.7</v>
      </c>
      <c r="C20" s="14">
        <v>-1.8</v>
      </c>
      <c r="D20" s="14">
        <v>2</v>
      </c>
      <c r="E20" s="14">
        <v>1</v>
      </c>
      <c r="F20" s="14">
        <v>-10</v>
      </c>
      <c r="G20" s="14">
        <v>4.9000000000000004</v>
      </c>
      <c r="H20" s="14">
        <v>3.7</v>
      </c>
      <c r="J20" s="2" t="s">
        <v>640</v>
      </c>
      <c r="K20" s="32">
        <v>0.4</v>
      </c>
      <c r="L20" s="32" t="s">
        <v>39</v>
      </c>
      <c r="M20" s="32">
        <v>-2.5</v>
      </c>
      <c r="N20" s="32" t="s">
        <v>53</v>
      </c>
      <c r="O20" s="32">
        <v>2</v>
      </c>
      <c r="P20" s="2" t="s">
        <v>636</v>
      </c>
      <c r="Q20" s="32">
        <v>0.5</v>
      </c>
      <c r="R20" s="2" t="s">
        <v>640</v>
      </c>
      <c r="S20" s="32">
        <v>-19</v>
      </c>
      <c r="T20" s="32" t="s">
        <v>636</v>
      </c>
      <c r="U20" s="32">
        <v>4</v>
      </c>
      <c r="V20" s="32" t="s">
        <v>46</v>
      </c>
      <c r="W20" s="32">
        <v>2.8</v>
      </c>
    </row>
    <row r="21" spans="1:23" x14ac:dyDescent="0.2">
      <c r="A21" s="30" t="s">
        <v>30</v>
      </c>
      <c r="B21" s="31">
        <v>1.8</v>
      </c>
      <c r="C21" s="31">
        <v>-1.8</v>
      </c>
      <c r="D21" s="31">
        <v>2.4</v>
      </c>
      <c r="E21" s="31">
        <v>1.3</v>
      </c>
      <c r="F21" s="31">
        <v>-11.3</v>
      </c>
      <c r="G21" s="31">
        <v>5.2</v>
      </c>
      <c r="H21" s="31">
        <v>4.2</v>
      </c>
      <c r="J21" s="2" t="s">
        <v>31</v>
      </c>
      <c r="K21" s="32">
        <v>-0.7</v>
      </c>
      <c r="L21" s="32" t="s">
        <v>640</v>
      </c>
      <c r="M21" s="32">
        <v>-2.6</v>
      </c>
      <c r="N21" s="32" t="s">
        <v>640</v>
      </c>
      <c r="O21" s="32">
        <v>1.6</v>
      </c>
      <c r="P21" s="2" t="s">
        <v>40</v>
      </c>
      <c r="Q21" s="32">
        <v>0.4</v>
      </c>
      <c r="R21" s="2" t="s">
        <v>31</v>
      </c>
      <c r="S21" s="32">
        <v>-22.8</v>
      </c>
      <c r="T21" s="32" t="s">
        <v>51</v>
      </c>
      <c r="U21" s="32">
        <v>3.5</v>
      </c>
      <c r="V21" s="32" t="s">
        <v>40</v>
      </c>
      <c r="W21" s="32">
        <v>2.4</v>
      </c>
    </row>
    <row r="22" spans="1:23" ht="24.75" customHeight="1" x14ac:dyDescent="0.2">
      <c r="A22" s="183" t="s">
        <v>692</v>
      </c>
      <c r="B22" s="183"/>
      <c r="C22" s="183"/>
      <c r="D22" s="183"/>
      <c r="E22" s="183"/>
      <c r="F22" s="183"/>
      <c r="G22" s="183"/>
      <c r="H22" s="183"/>
    </row>
    <row r="23" spans="1:23" x14ac:dyDescent="0.2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</row>
    <row r="24" spans="1:23" x14ac:dyDescent="0.2">
      <c r="A24" s="1"/>
      <c r="B24" s="1"/>
      <c r="C24" s="1"/>
      <c r="D24" s="1"/>
      <c r="E24" s="1"/>
      <c r="F24" s="1"/>
      <c r="G24" s="1"/>
      <c r="H24" s="1"/>
      <c r="I24" s="1"/>
      <c r="J24" s="1"/>
    </row>
    <row r="25" spans="1:23" x14ac:dyDescent="0.2">
      <c r="A25" s="1"/>
      <c r="B25" s="1"/>
      <c r="C25" s="1"/>
      <c r="D25" s="1"/>
      <c r="E25" s="1"/>
      <c r="F25" s="1"/>
      <c r="G25" s="1"/>
      <c r="H25" s="1"/>
      <c r="I25" s="1"/>
      <c r="J25" s="1"/>
    </row>
    <row r="26" spans="1:23" x14ac:dyDescent="0.2">
      <c r="A26" s="1"/>
      <c r="B26" s="1"/>
      <c r="C26" s="1"/>
      <c r="D26" s="1"/>
      <c r="E26" s="1"/>
      <c r="F26" s="1"/>
      <c r="G26" s="1"/>
      <c r="H26" s="1"/>
      <c r="I26" s="1"/>
      <c r="J26" s="1"/>
    </row>
    <row r="27" spans="1:23" x14ac:dyDescent="0.2">
      <c r="A27" s="1"/>
      <c r="B27" s="1"/>
      <c r="C27" s="1"/>
      <c r="D27" s="1"/>
      <c r="E27" s="1"/>
      <c r="F27" s="1"/>
      <c r="G27" s="1"/>
      <c r="H27" s="1"/>
      <c r="I27" s="1"/>
      <c r="J27" s="1"/>
    </row>
    <row r="28" spans="1:23" x14ac:dyDescent="0.2">
      <c r="A28" s="1"/>
      <c r="B28" s="1"/>
      <c r="C28" s="1"/>
      <c r="D28" s="1"/>
      <c r="E28" s="1"/>
      <c r="F28" s="1"/>
      <c r="G28" s="1"/>
      <c r="H28" s="1"/>
      <c r="I28" s="1"/>
      <c r="J28" s="1"/>
    </row>
    <row r="29" spans="1:23" x14ac:dyDescent="0.2">
      <c r="A29" s="1"/>
      <c r="B29" s="1"/>
      <c r="C29" s="1"/>
      <c r="D29" s="1"/>
      <c r="E29" s="1"/>
      <c r="F29" s="1"/>
      <c r="G29" s="1"/>
      <c r="H29" s="1"/>
      <c r="I29" s="1"/>
      <c r="J29" s="1"/>
    </row>
    <row r="30" spans="1:23" x14ac:dyDescent="0.2">
      <c r="A30" s="1"/>
      <c r="B30" s="1"/>
      <c r="C30" s="1"/>
      <c r="D30" s="1"/>
      <c r="E30" s="1"/>
      <c r="F30" s="1"/>
      <c r="G30" s="1"/>
      <c r="H30" s="1"/>
      <c r="I30" s="1"/>
      <c r="J30" s="1"/>
    </row>
    <row r="31" spans="1:23" x14ac:dyDescent="0.2">
      <c r="A31" s="1"/>
      <c r="B31" s="1"/>
      <c r="C31" s="1"/>
      <c r="D31" s="1"/>
      <c r="E31" s="1"/>
      <c r="F31" s="1"/>
      <c r="G31" s="1"/>
      <c r="H31" s="1"/>
      <c r="I31" s="1"/>
      <c r="J31" s="1"/>
    </row>
    <row r="32" spans="1:23" x14ac:dyDescent="0.2">
      <c r="A32" s="1"/>
      <c r="B32" s="1"/>
      <c r="C32" s="1"/>
      <c r="D32" s="1"/>
      <c r="E32" s="1"/>
      <c r="F32" s="1"/>
      <c r="G32" s="1"/>
      <c r="H32" s="1"/>
      <c r="I32" s="1"/>
      <c r="J32" s="1"/>
    </row>
    <row r="33" spans="1:10" x14ac:dyDescent="0.2">
      <c r="A33" s="1"/>
      <c r="B33" s="1"/>
      <c r="C33" s="1"/>
      <c r="D33" s="1"/>
      <c r="E33" s="1"/>
      <c r="F33" s="1"/>
      <c r="G33" s="1"/>
      <c r="H33" s="1"/>
      <c r="I33" s="1"/>
      <c r="J33" s="1"/>
    </row>
    <row r="34" spans="1:10" x14ac:dyDescent="0.2">
      <c r="A34" s="1"/>
      <c r="B34" s="1"/>
      <c r="C34" s="1"/>
      <c r="D34" s="1"/>
      <c r="E34" s="1"/>
      <c r="F34" s="1"/>
      <c r="G34" s="1"/>
      <c r="H34" s="1"/>
      <c r="I34" s="1"/>
      <c r="J34" s="1"/>
    </row>
    <row r="35" spans="1:10" x14ac:dyDescent="0.2">
      <c r="A35" s="1"/>
      <c r="B35" s="1"/>
      <c r="C35" s="1"/>
      <c r="D35" s="1"/>
      <c r="E35" s="1"/>
      <c r="F35" s="1"/>
      <c r="G35" s="1"/>
      <c r="H35" s="1"/>
      <c r="I35" s="1"/>
      <c r="J35" s="1"/>
    </row>
    <row r="36" spans="1:10" x14ac:dyDescent="0.2">
      <c r="A36" s="1"/>
      <c r="B36" s="1"/>
      <c r="C36" s="1"/>
      <c r="D36" s="1"/>
      <c r="E36" s="1"/>
      <c r="F36" s="1"/>
      <c r="G36" s="1"/>
      <c r="H36" s="1"/>
      <c r="I36" s="1"/>
      <c r="J36" s="1"/>
    </row>
    <row r="37" spans="1:10" x14ac:dyDescent="0.2">
      <c r="A37" s="1"/>
      <c r="B37" s="1"/>
      <c r="C37" s="1"/>
      <c r="D37" s="1"/>
      <c r="E37" s="1"/>
      <c r="F37" s="1"/>
      <c r="G37" s="1"/>
      <c r="H37" s="1"/>
      <c r="I37" s="1"/>
      <c r="J37" s="1"/>
    </row>
    <row r="38" spans="1:10" x14ac:dyDescent="0.2">
      <c r="A38" s="1"/>
      <c r="B38" s="1"/>
      <c r="C38" s="1"/>
      <c r="D38" s="1"/>
      <c r="E38" s="1"/>
      <c r="F38" s="1"/>
      <c r="G38" s="1"/>
      <c r="H38" s="1"/>
      <c r="I38" s="1"/>
      <c r="J38" s="1"/>
    </row>
    <row r="39" spans="1:10" x14ac:dyDescent="0.2">
      <c r="A39" s="1"/>
      <c r="B39" s="1"/>
      <c r="C39" s="1"/>
      <c r="D39" s="1"/>
      <c r="E39" s="1"/>
      <c r="F39" s="1"/>
      <c r="G39" s="1"/>
      <c r="H39" s="1"/>
      <c r="I39" s="1"/>
      <c r="J39" s="1"/>
    </row>
    <row r="40" spans="1:10" x14ac:dyDescent="0.2">
      <c r="A40" s="1"/>
      <c r="B40" s="1"/>
      <c r="C40" s="1"/>
      <c r="D40" s="1"/>
      <c r="E40" s="1"/>
      <c r="F40" s="1"/>
      <c r="G40" s="1"/>
      <c r="H40" s="1"/>
      <c r="I40" s="1"/>
      <c r="J40" s="1"/>
    </row>
    <row r="41" spans="1:10" x14ac:dyDescent="0.2">
      <c r="A41" s="1"/>
      <c r="B41" s="1"/>
      <c r="C41" s="1"/>
      <c r="D41" s="1"/>
      <c r="E41" s="1"/>
      <c r="F41" s="1"/>
      <c r="G41" s="1"/>
      <c r="H41" s="1"/>
      <c r="I41" s="1"/>
      <c r="J41" s="1"/>
    </row>
    <row r="42" spans="1:10" x14ac:dyDescent="0.2">
      <c r="A42" s="1"/>
      <c r="B42" s="1"/>
      <c r="C42" s="1"/>
      <c r="D42" s="1"/>
      <c r="E42" s="1"/>
      <c r="F42" s="1"/>
      <c r="G42" s="1"/>
      <c r="H42" s="1"/>
      <c r="I42" s="1"/>
      <c r="J42" s="1"/>
    </row>
    <row r="43" spans="1:10" x14ac:dyDescent="0.2">
      <c r="A43" s="1"/>
      <c r="B43" s="1"/>
      <c r="C43" s="1"/>
      <c r="D43" s="1"/>
      <c r="E43" s="1"/>
      <c r="F43" s="1"/>
      <c r="G43" s="1"/>
      <c r="H43" s="1"/>
      <c r="I43" s="1"/>
      <c r="J43" s="1"/>
    </row>
    <row r="44" spans="1:10" x14ac:dyDescent="0.2">
      <c r="A44" s="1"/>
      <c r="B44" s="1"/>
      <c r="C44" s="1"/>
      <c r="D44" s="1"/>
      <c r="E44" s="1"/>
      <c r="F44" s="1"/>
      <c r="G44" s="1"/>
      <c r="H44" s="1"/>
      <c r="I44" s="1"/>
      <c r="J44" s="1"/>
    </row>
    <row r="45" spans="1:10" x14ac:dyDescent="0.2">
      <c r="A45" s="1"/>
      <c r="B45" s="1"/>
      <c r="C45" s="1"/>
      <c r="D45" s="1"/>
      <c r="E45" s="1"/>
      <c r="F45" s="1"/>
      <c r="G45" s="1"/>
      <c r="H45" s="1"/>
      <c r="I45" s="1"/>
      <c r="J45" s="1"/>
    </row>
    <row r="46" spans="1:10" x14ac:dyDescent="0.2">
      <c r="A46" s="1"/>
      <c r="B46" s="1"/>
      <c r="C46" s="1"/>
      <c r="D46" s="1"/>
      <c r="E46" s="1"/>
      <c r="F46" s="1"/>
      <c r="G46" s="1"/>
      <c r="H46" s="1"/>
      <c r="I46" s="1"/>
      <c r="J46" s="1"/>
    </row>
    <row r="47" spans="1:10" x14ac:dyDescent="0.2">
      <c r="A47" s="1"/>
      <c r="B47" s="1"/>
      <c r="C47" s="1"/>
      <c r="D47" s="1"/>
      <c r="E47" s="1"/>
      <c r="F47" s="1"/>
      <c r="G47" s="1"/>
      <c r="H47" s="1"/>
      <c r="I47" s="1"/>
      <c r="J47" s="1"/>
    </row>
    <row r="48" spans="1:10" x14ac:dyDescent="0.2">
      <c r="A48" s="1"/>
      <c r="B48" s="1"/>
      <c r="C48" s="1"/>
      <c r="D48" s="1"/>
      <c r="E48" s="1"/>
      <c r="F48" s="1"/>
      <c r="G48" s="1"/>
      <c r="H48" s="1"/>
      <c r="I48" s="1"/>
      <c r="J48" s="1"/>
    </row>
    <row r="49" spans="1:10" x14ac:dyDescent="0.2">
      <c r="A49" s="1"/>
      <c r="B49" s="1"/>
      <c r="C49" s="1"/>
      <c r="D49" s="1"/>
      <c r="E49" s="1"/>
      <c r="F49" s="1"/>
      <c r="G49" s="1"/>
      <c r="H49" s="1"/>
      <c r="I49" s="1"/>
      <c r="J49" s="1"/>
    </row>
    <row r="50" spans="1:10" x14ac:dyDescent="0.2">
      <c r="A50" s="1"/>
      <c r="B50" s="1"/>
      <c r="C50" s="1"/>
      <c r="D50" s="1"/>
      <c r="E50" s="1"/>
      <c r="F50" s="1"/>
      <c r="G50" s="1"/>
      <c r="H50" s="1"/>
      <c r="I50" s="1"/>
      <c r="J50" s="1"/>
    </row>
    <row r="51" spans="1:10" x14ac:dyDescent="0.2">
      <c r="A51" s="1"/>
      <c r="B51" s="1"/>
      <c r="C51" s="1"/>
      <c r="D51" s="1"/>
      <c r="E51" s="1"/>
      <c r="F51" s="1"/>
      <c r="G51" s="1"/>
      <c r="H51" s="1"/>
      <c r="I51" s="1"/>
      <c r="J51" s="1"/>
    </row>
    <row r="52" spans="1:10" x14ac:dyDescent="0.2">
      <c r="A52" s="1"/>
      <c r="B52" s="1"/>
      <c r="C52" s="1"/>
      <c r="D52" s="1"/>
      <c r="E52" s="1"/>
      <c r="F52" s="1"/>
      <c r="G52" s="1"/>
      <c r="H52" s="1"/>
      <c r="I52" s="1"/>
      <c r="J52" s="1"/>
    </row>
    <row r="53" spans="1:10" x14ac:dyDescent="0.2">
      <c r="A53" s="1"/>
      <c r="B53" s="1"/>
      <c r="C53" s="1"/>
      <c r="D53" s="1"/>
      <c r="E53" s="1"/>
      <c r="F53" s="1"/>
      <c r="G53" s="1"/>
      <c r="H53" s="1"/>
      <c r="I53" s="1"/>
      <c r="J53" s="1"/>
    </row>
    <row r="54" spans="1:10" x14ac:dyDescent="0.2">
      <c r="A54" s="1"/>
      <c r="B54" s="1"/>
      <c r="C54" s="1"/>
      <c r="D54" s="1"/>
      <c r="E54" s="1"/>
      <c r="F54" s="1"/>
      <c r="G54" s="1"/>
      <c r="H54" s="1"/>
      <c r="I54" s="1"/>
      <c r="J54" s="1"/>
    </row>
    <row r="55" spans="1:10" x14ac:dyDescent="0.2">
      <c r="A55" s="1"/>
      <c r="B55" s="1"/>
      <c r="C55" s="1"/>
      <c r="D55" s="1"/>
      <c r="E55" s="1"/>
      <c r="F55" s="1"/>
      <c r="G55" s="1"/>
      <c r="H55" s="1"/>
      <c r="I55" s="1"/>
      <c r="J55" s="1"/>
    </row>
    <row r="56" spans="1:10" x14ac:dyDescent="0.2">
      <c r="A56" s="1"/>
      <c r="B56" s="1"/>
      <c r="C56" s="1"/>
      <c r="D56" s="1"/>
      <c r="E56" s="1"/>
      <c r="F56" s="1"/>
      <c r="G56" s="1"/>
      <c r="H56" s="1"/>
      <c r="I56" s="1"/>
      <c r="J56" s="1"/>
    </row>
    <row r="57" spans="1:10" x14ac:dyDescent="0.2">
      <c r="A57" s="1"/>
      <c r="B57" s="1"/>
      <c r="C57" s="1"/>
      <c r="D57" s="1"/>
      <c r="E57" s="1"/>
      <c r="F57" s="1"/>
      <c r="G57" s="1"/>
      <c r="H57" s="1"/>
      <c r="I57" s="1"/>
      <c r="J57" s="1"/>
    </row>
    <row r="58" spans="1:10" x14ac:dyDescent="0.2">
      <c r="A58" s="1"/>
      <c r="B58" s="1"/>
      <c r="C58" s="1"/>
      <c r="D58" s="1"/>
      <c r="E58" s="1"/>
      <c r="F58" s="1"/>
      <c r="G58" s="1"/>
      <c r="H58" s="1"/>
      <c r="I58" s="1"/>
      <c r="J58" s="1"/>
    </row>
    <row r="59" spans="1:10" x14ac:dyDescent="0.2">
      <c r="A59" s="1"/>
      <c r="B59" s="1"/>
      <c r="C59" s="1"/>
      <c r="D59" s="1"/>
      <c r="E59" s="1"/>
      <c r="F59" s="1"/>
      <c r="G59" s="1"/>
      <c r="H59" s="1"/>
      <c r="I59" s="1"/>
      <c r="J59" s="1"/>
    </row>
    <row r="60" spans="1:10" x14ac:dyDescent="0.2">
      <c r="A60" s="1"/>
      <c r="B60" s="1"/>
      <c r="C60" s="1"/>
      <c r="D60" s="1"/>
      <c r="E60" s="1"/>
      <c r="F60" s="1"/>
      <c r="G60" s="1"/>
      <c r="H60" s="1"/>
      <c r="I60" s="1"/>
      <c r="J60" s="1"/>
    </row>
    <row r="61" spans="1:10" x14ac:dyDescent="0.2">
      <c r="A61" s="1"/>
      <c r="B61" s="1"/>
      <c r="C61" s="1"/>
      <c r="D61" s="1"/>
      <c r="E61" s="1"/>
      <c r="F61" s="1"/>
      <c r="G61" s="1"/>
      <c r="H61" s="1"/>
      <c r="I61" s="1"/>
      <c r="J61" s="1"/>
    </row>
    <row r="62" spans="1:10" x14ac:dyDescent="0.2">
      <c r="A62" s="1"/>
      <c r="B62" s="1"/>
      <c r="C62" s="1"/>
      <c r="D62" s="1"/>
      <c r="E62" s="1"/>
      <c r="F62" s="1"/>
      <c r="G62" s="1"/>
      <c r="H62" s="1"/>
      <c r="I62" s="1"/>
      <c r="J62" s="1"/>
    </row>
    <row r="63" spans="1:10" x14ac:dyDescent="0.2">
      <c r="A63" s="1"/>
      <c r="B63" s="1"/>
      <c r="C63" s="1"/>
      <c r="D63" s="1"/>
      <c r="E63" s="1"/>
      <c r="F63" s="1"/>
      <c r="G63" s="1"/>
      <c r="H63" s="1"/>
      <c r="I63" s="1"/>
      <c r="J63" s="1"/>
    </row>
    <row r="64" spans="1:10" x14ac:dyDescent="0.2">
      <c r="A64" s="1"/>
      <c r="B64" s="1"/>
      <c r="C64" s="1"/>
      <c r="D64" s="1"/>
      <c r="E64" s="1"/>
      <c r="F64" s="1"/>
      <c r="G64" s="1"/>
      <c r="H64" s="1"/>
      <c r="I64" s="1"/>
      <c r="J64" s="1"/>
    </row>
    <row r="65" spans="1:10" x14ac:dyDescent="0.2">
      <c r="A65" s="1"/>
      <c r="B65" s="1"/>
      <c r="C65" s="1"/>
      <c r="D65" s="1"/>
      <c r="E65" s="1"/>
      <c r="F65" s="1"/>
      <c r="G65" s="1"/>
      <c r="H65" s="1"/>
      <c r="I65" s="1"/>
      <c r="J65" s="1"/>
    </row>
    <row r="66" spans="1:10" x14ac:dyDescent="0.2">
      <c r="A66" s="1"/>
      <c r="B66" s="1"/>
      <c r="C66" s="1"/>
      <c r="D66" s="1"/>
      <c r="E66" s="1"/>
      <c r="F66" s="1"/>
      <c r="G66" s="1"/>
      <c r="H66" s="1"/>
      <c r="I66" s="1"/>
      <c r="J66" s="1"/>
    </row>
    <row r="67" spans="1:10" x14ac:dyDescent="0.2">
      <c r="A67" s="1"/>
      <c r="B67" s="1"/>
      <c r="C67" s="1"/>
      <c r="D67" s="1"/>
      <c r="E67" s="1"/>
      <c r="F67" s="1"/>
      <c r="G67" s="1"/>
      <c r="H67" s="1"/>
      <c r="I67" s="1"/>
      <c r="J67" s="1"/>
    </row>
    <row r="68" spans="1:10" x14ac:dyDescent="0.2">
      <c r="A68" s="1"/>
      <c r="B68" s="1"/>
      <c r="C68" s="1"/>
      <c r="D68" s="1"/>
      <c r="E68" s="1"/>
      <c r="F68" s="1"/>
      <c r="G68" s="1"/>
      <c r="H68" s="1"/>
      <c r="I68" s="1"/>
      <c r="J68" s="1"/>
    </row>
    <row r="69" spans="1:10" x14ac:dyDescent="0.2">
      <c r="A69" s="1"/>
      <c r="B69" s="1"/>
      <c r="C69" s="1"/>
      <c r="D69" s="1"/>
      <c r="E69" s="1"/>
      <c r="F69" s="1"/>
      <c r="G69" s="1"/>
      <c r="H69" s="1"/>
      <c r="I69" s="1"/>
      <c r="J69" s="1"/>
    </row>
    <row r="70" spans="1:10" x14ac:dyDescent="0.2">
      <c r="A70" s="1"/>
      <c r="B70" s="1"/>
      <c r="C70" s="1"/>
      <c r="D70" s="1"/>
      <c r="E70" s="1"/>
      <c r="F70" s="1"/>
      <c r="G70" s="1"/>
      <c r="H70" s="1"/>
      <c r="I70" s="1"/>
      <c r="J70" s="1"/>
    </row>
    <row r="71" spans="1:10" x14ac:dyDescent="0.2">
      <c r="A71" s="1"/>
      <c r="B71" s="1"/>
      <c r="C71" s="1"/>
      <c r="D71" s="1"/>
      <c r="E71" s="1"/>
      <c r="F71" s="1"/>
      <c r="G71" s="1"/>
      <c r="H71" s="1"/>
      <c r="I71" s="1"/>
      <c r="J71" s="1"/>
    </row>
    <row r="72" spans="1:10" x14ac:dyDescent="0.2">
      <c r="A72" s="1"/>
      <c r="B72" s="1"/>
      <c r="C72" s="1"/>
      <c r="D72" s="1"/>
      <c r="E72" s="1"/>
      <c r="F72" s="1"/>
      <c r="G72" s="1"/>
      <c r="H72" s="1"/>
      <c r="I72" s="1"/>
      <c r="J72" s="1"/>
    </row>
    <row r="73" spans="1:10" x14ac:dyDescent="0.2">
      <c r="A73" s="1"/>
      <c r="B73" s="1"/>
      <c r="C73" s="1"/>
      <c r="D73" s="1"/>
      <c r="E73" s="1"/>
      <c r="F73" s="1"/>
      <c r="G73" s="1"/>
      <c r="H73" s="1"/>
      <c r="I73" s="1"/>
      <c r="J73" s="1"/>
    </row>
    <row r="74" spans="1:10" x14ac:dyDescent="0.2">
      <c r="A74" s="1"/>
      <c r="B74" s="1"/>
      <c r="C74" s="1"/>
      <c r="D74" s="1"/>
      <c r="E74" s="1"/>
      <c r="F74" s="1"/>
      <c r="G74" s="1"/>
      <c r="H74" s="1"/>
      <c r="I74" s="1"/>
      <c r="J74" s="1"/>
    </row>
    <row r="75" spans="1:10" x14ac:dyDescent="0.2">
      <c r="A75" s="1"/>
      <c r="B75" s="1"/>
      <c r="C75" s="1"/>
      <c r="D75" s="1"/>
      <c r="E75" s="1"/>
      <c r="F75" s="1"/>
      <c r="G75" s="1"/>
      <c r="H75" s="1"/>
      <c r="I75" s="1"/>
      <c r="J75" s="1"/>
    </row>
    <row r="76" spans="1:10" x14ac:dyDescent="0.2">
      <c r="A76" s="1"/>
      <c r="B76" s="1"/>
      <c r="C76" s="1"/>
      <c r="D76" s="1"/>
      <c r="E76" s="1"/>
      <c r="F76" s="1"/>
      <c r="G76" s="1"/>
      <c r="H76" s="1"/>
      <c r="I76" s="1"/>
      <c r="J76" s="1"/>
    </row>
    <row r="77" spans="1:10" x14ac:dyDescent="0.2">
      <c r="A77" s="1"/>
      <c r="B77" s="1"/>
      <c r="C77" s="1"/>
      <c r="D77" s="1"/>
      <c r="E77" s="1"/>
      <c r="F77" s="1"/>
      <c r="G77" s="1"/>
      <c r="H77" s="1"/>
      <c r="I77" s="1"/>
      <c r="J77" s="1"/>
    </row>
    <row r="78" spans="1:10" x14ac:dyDescent="0.2">
      <c r="A78" s="1"/>
      <c r="B78" s="1"/>
      <c r="C78" s="1"/>
      <c r="D78" s="1"/>
      <c r="E78" s="1"/>
      <c r="F78" s="1"/>
      <c r="G78" s="1"/>
      <c r="H78" s="1"/>
      <c r="I78" s="1"/>
      <c r="J78" s="1"/>
    </row>
    <row r="79" spans="1:10" x14ac:dyDescent="0.2">
      <c r="A79" s="1"/>
      <c r="B79" s="1"/>
      <c r="C79" s="1"/>
      <c r="D79" s="1"/>
      <c r="E79" s="1"/>
      <c r="F79" s="1"/>
      <c r="G79" s="1"/>
      <c r="H79" s="1"/>
      <c r="I79" s="1"/>
      <c r="J79" s="1"/>
    </row>
    <row r="80" spans="1:10" x14ac:dyDescent="0.2">
      <c r="A80" s="1"/>
      <c r="B80" s="1"/>
      <c r="C80" s="1"/>
      <c r="D80" s="1"/>
      <c r="E80" s="1"/>
      <c r="F80" s="1"/>
      <c r="G80" s="1"/>
      <c r="H80" s="1"/>
      <c r="I80" s="1"/>
      <c r="J80" s="1"/>
    </row>
    <row r="81" spans="1:20" x14ac:dyDescent="0.2">
      <c r="A81" s="1"/>
      <c r="B81" s="1"/>
      <c r="C81" s="1"/>
      <c r="D81" s="1"/>
      <c r="E81" s="1"/>
      <c r="F81" s="1"/>
      <c r="G81" s="1"/>
      <c r="H81" s="1"/>
      <c r="I81" s="1"/>
      <c r="J81" s="1"/>
    </row>
    <row r="82" spans="1:20" x14ac:dyDescent="0.2">
      <c r="A82" s="1"/>
      <c r="B82" s="1"/>
      <c r="C82" s="1"/>
      <c r="D82" s="1"/>
      <c r="E82" s="1"/>
      <c r="F82" s="1"/>
      <c r="G82" s="1"/>
      <c r="H82" s="1"/>
      <c r="I82" s="1"/>
      <c r="J82" s="1"/>
    </row>
    <row r="83" spans="1:20" x14ac:dyDescent="0.2">
      <c r="A83" s="1"/>
      <c r="B83" s="1"/>
      <c r="C83" s="1"/>
      <c r="D83" s="1"/>
      <c r="E83" s="1"/>
      <c r="F83" s="1"/>
      <c r="G83" s="1"/>
      <c r="H83" s="1"/>
      <c r="I83" s="1"/>
      <c r="J83" s="1"/>
    </row>
    <row r="84" spans="1:20" x14ac:dyDescent="0.2">
      <c r="A84" s="1"/>
      <c r="B84" s="1"/>
      <c r="C84" s="1"/>
      <c r="D84" s="1"/>
      <c r="E84" s="1"/>
      <c r="F84" s="1"/>
      <c r="G84" s="1"/>
      <c r="H84" s="1"/>
      <c r="I84" s="1"/>
      <c r="J84" s="1"/>
    </row>
    <row r="85" spans="1:20" x14ac:dyDescent="0.2">
      <c r="A85" s="1"/>
      <c r="B85" s="1"/>
      <c r="C85" s="1"/>
      <c r="D85" s="1"/>
      <c r="E85" s="1"/>
      <c r="F85" s="1"/>
      <c r="G85" s="1"/>
      <c r="H85" s="1"/>
      <c r="I85" s="1"/>
      <c r="J85" s="1"/>
    </row>
    <row r="86" spans="1:20" x14ac:dyDescent="0.2">
      <c r="A86" s="1"/>
      <c r="B86" s="1"/>
      <c r="C86" s="1"/>
      <c r="D86" s="1"/>
      <c r="E86" s="1"/>
      <c r="F86" s="1"/>
      <c r="G86" s="1"/>
      <c r="H86" s="1"/>
      <c r="I86" s="1"/>
      <c r="J86" s="1"/>
    </row>
    <row r="87" spans="1:20" ht="11.25" customHeight="1" x14ac:dyDescent="0.2">
      <c r="A87" s="176" t="s">
        <v>642</v>
      </c>
      <c r="B87" s="176"/>
      <c r="C87" s="176"/>
      <c r="D87" s="176"/>
      <c r="E87" s="176"/>
      <c r="F87" s="176"/>
      <c r="G87" s="176"/>
      <c r="H87" s="176"/>
      <c r="I87" s="176"/>
      <c r="J87" s="176"/>
      <c r="K87" s="176"/>
      <c r="L87" s="176"/>
      <c r="M87" s="176"/>
      <c r="N87" s="176"/>
      <c r="O87" s="176"/>
      <c r="P87" s="176"/>
      <c r="Q87" s="176"/>
      <c r="R87" s="176"/>
      <c r="S87" s="176"/>
      <c r="T87" s="176"/>
    </row>
  </sheetData>
  <sortState xmlns:xlrd2="http://schemas.microsoft.com/office/spreadsheetml/2017/richdata2" ref="R4:S21">
    <sortCondition descending="1" ref="S4:S21"/>
  </sortState>
  <mergeCells count="8">
    <mergeCell ref="A87:T87"/>
    <mergeCell ref="A1:H1"/>
    <mergeCell ref="A22:H22"/>
    <mergeCell ref="A2:A3"/>
    <mergeCell ref="B2:D2"/>
    <mergeCell ref="E2:E3"/>
    <mergeCell ref="G2:H2"/>
    <mergeCell ref="F2:F3"/>
  </mergeCells>
  <phoneticPr fontId="4" type="noConversion"/>
  <pageMargins left="0.75" right="0.75" top="1" bottom="1" header="0" footer="0"/>
  <headerFooter alignWithMargins="0"/>
  <drawing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rgb="FF92D050"/>
  </sheetPr>
  <dimension ref="A1:AB87"/>
  <sheetViews>
    <sheetView workbookViewId="0">
      <selection activeCell="B2" sqref="B2:G3"/>
    </sheetView>
  </sheetViews>
  <sheetFormatPr baseColWidth="10" defaultColWidth="11.42578125" defaultRowHeight="11.25" x14ac:dyDescent="0.2"/>
  <cols>
    <col min="1" max="1" width="13.140625" style="2" customWidth="1"/>
    <col min="2" max="2" width="12.85546875" style="2" customWidth="1"/>
    <col min="3" max="3" width="13.7109375" style="2" customWidth="1"/>
    <col min="4" max="4" width="14" style="2" customWidth="1"/>
    <col min="5" max="5" width="12" style="2" customWidth="1"/>
    <col min="6" max="6" width="12.85546875" style="2" customWidth="1"/>
    <col min="7" max="7" width="16.7109375" style="2" customWidth="1"/>
    <col min="8" max="10" width="9" style="2" customWidth="1"/>
    <col min="11" max="16" width="7.85546875" style="2" customWidth="1"/>
    <col min="17" max="18" width="8.42578125" style="2" customWidth="1"/>
    <col min="19" max="19" width="11.42578125" style="2"/>
    <col min="20" max="28" width="8" style="2" customWidth="1"/>
    <col min="29" max="16384" width="11.42578125" style="2"/>
  </cols>
  <sheetData>
    <row r="1" spans="1:20" x14ac:dyDescent="0.2">
      <c r="A1" s="171" t="s">
        <v>693</v>
      </c>
      <c r="B1" s="171"/>
      <c r="C1" s="171"/>
      <c r="D1" s="171"/>
      <c r="E1" s="171"/>
      <c r="F1" s="171"/>
      <c r="G1" s="171"/>
    </row>
    <row r="2" spans="1:20" x14ac:dyDescent="0.2">
      <c r="A2" s="211"/>
      <c r="B2" s="208" t="s">
        <v>103</v>
      </c>
      <c r="C2" s="208"/>
      <c r="D2" s="208"/>
      <c r="E2" s="213">
        <v>2019</v>
      </c>
      <c r="F2" s="213">
        <v>2020</v>
      </c>
      <c r="G2" s="201" t="s">
        <v>485</v>
      </c>
    </row>
    <row r="3" spans="1:20" x14ac:dyDescent="0.2">
      <c r="A3" s="212"/>
      <c r="B3" s="148" t="s">
        <v>105</v>
      </c>
      <c r="C3" s="148" t="s">
        <v>106</v>
      </c>
      <c r="D3" s="145" t="s">
        <v>344</v>
      </c>
      <c r="E3" s="213"/>
      <c r="F3" s="213"/>
      <c r="G3" s="213"/>
      <c r="J3" s="2" t="s">
        <v>105</v>
      </c>
      <c r="L3" s="2" t="s">
        <v>106</v>
      </c>
      <c r="N3" s="1" t="s">
        <v>344</v>
      </c>
      <c r="P3" s="33">
        <v>2019</v>
      </c>
      <c r="R3" s="33">
        <v>2020</v>
      </c>
      <c r="T3" s="2">
        <v>2021</v>
      </c>
    </row>
    <row r="4" spans="1:20" x14ac:dyDescent="0.2">
      <c r="A4" s="5" t="s">
        <v>39</v>
      </c>
      <c r="B4" s="14">
        <v>-0.5</v>
      </c>
      <c r="C4" s="14">
        <v>1.4</v>
      </c>
      <c r="D4" s="14">
        <v>0</v>
      </c>
      <c r="E4" s="14">
        <v>-0.7</v>
      </c>
      <c r="F4" s="14">
        <v>-5.8</v>
      </c>
      <c r="G4" s="16">
        <v>2</v>
      </c>
      <c r="I4" s="2" t="s">
        <v>47</v>
      </c>
      <c r="J4" s="32">
        <v>1.2</v>
      </c>
      <c r="K4" s="2" t="s">
        <v>636</v>
      </c>
      <c r="L4" s="32">
        <v>2.2999999999999998</v>
      </c>
      <c r="M4" s="2" t="s">
        <v>45</v>
      </c>
      <c r="N4" s="32">
        <v>0.9</v>
      </c>
      <c r="O4" s="2" t="s">
        <v>44</v>
      </c>
      <c r="P4" s="32">
        <v>-0.3</v>
      </c>
      <c r="Q4" s="2" t="s">
        <v>44</v>
      </c>
      <c r="R4" s="32">
        <v>-3.4</v>
      </c>
      <c r="S4" s="2" t="s">
        <v>31</v>
      </c>
      <c r="T4" s="32">
        <v>3.9</v>
      </c>
    </row>
    <row r="5" spans="1:20" x14ac:dyDescent="0.2">
      <c r="A5" s="5" t="s">
        <v>40</v>
      </c>
      <c r="B5" s="14">
        <v>0.7</v>
      </c>
      <c r="C5" s="14">
        <v>1.4</v>
      </c>
      <c r="D5" s="14">
        <v>-0.1</v>
      </c>
      <c r="E5" s="14">
        <v>-1.6</v>
      </c>
      <c r="F5" s="14">
        <v>-4.4000000000000004</v>
      </c>
      <c r="G5" s="16">
        <v>1.9</v>
      </c>
      <c r="I5" s="2" t="s">
        <v>53</v>
      </c>
      <c r="J5" s="32">
        <v>1.2</v>
      </c>
      <c r="K5" s="2" t="s">
        <v>45</v>
      </c>
      <c r="L5" s="32">
        <v>1.9</v>
      </c>
      <c r="M5" s="2" t="s">
        <v>48</v>
      </c>
      <c r="N5" s="32">
        <v>0.7</v>
      </c>
      <c r="O5" s="2" t="s">
        <v>51</v>
      </c>
      <c r="P5" s="32">
        <v>-0.4</v>
      </c>
      <c r="Q5" s="2" t="s">
        <v>51</v>
      </c>
      <c r="R5" s="32">
        <v>-4</v>
      </c>
      <c r="S5" s="2" t="s">
        <v>46</v>
      </c>
      <c r="T5" s="32">
        <v>3.6</v>
      </c>
    </row>
    <row r="6" spans="1:20" x14ac:dyDescent="0.2">
      <c r="A6" s="5" t="s">
        <v>52</v>
      </c>
      <c r="B6" s="14">
        <v>0.3</v>
      </c>
      <c r="C6" s="14">
        <v>1.1000000000000001</v>
      </c>
      <c r="D6" s="14">
        <v>0.2</v>
      </c>
      <c r="E6" s="14">
        <v>-0.5</v>
      </c>
      <c r="F6" s="14">
        <v>-5.9</v>
      </c>
      <c r="G6" s="16">
        <v>2</v>
      </c>
      <c r="I6" s="2" t="s">
        <v>636</v>
      </c>
      <c r="J6" s="32">
        <v>1</v>
      </c>
      <c r="K6" s="2" t="s">
        <v>47</v>
      </c>
      <c r="L6" s="32">
        <v>1.9</v>
      </c>
      <c r="M6" s="2" t="s">
        <v>31</v>
      </c>
      <c r="N6" s="32">
        <v>0.6</v>
      </c>
      <c r="O6" s="2" t="s">
        <v>48</v>
      </c>
      <c r="P6" s="32">
        <v>-0.4</v>
      </c>
      <c r="Q6" s="2" t="s">
        <v>40</v>
      </c>
      <c r="R6" s="32">
        <v>-4.4000000000000004</v>
      </c>
      <c r="S6" s="2" t="s">
        <v>640</v>
      </c>
      <c r="T6" s="32">
        <v>3.5</v>
      </c>
    </row>
    <row r="7" spans="1:20" x14ac:dyDescent="0.2">
      <c r="A7" s="30" t="s">
        <v>31</v>
      </c>
      <c r="B7" s="31">
        <v>-1.5</v>
      </c>
      <c r="C7" s="31">
        <v>1.8</v>
      </c>
      <c r="D7" s="31">
        <v>0.6</v>
      </c>
      <c r="E7" s="31">
        <v>-0.8</v>
      </c>
      <c r="F7" s="31">
        <v>-15.8</v>
      </c>
      <c r="G7" s="21">
        <v>3.9</v>
      </c>
      <c r="I7" s="2" t="s">
        <v>44</v>
      </c>
      <c r="J7" s="32">
        <v>1</v>
      </c>
      <c r="K7" s="2" t="s">
        <v>31</v>
      </c>
      <c r="L7" s="32">
        <v>1.8</v>
      </c>
      <c r="M7" s="2" t="s">
        <v>41</v>
      </c>
      <c r="N7" s="32">
        <v>0.6</v>
      </c>
      <c r="O7" s="2" t="s">
        <v>52</v>
      </c>
      <c r="P7" s="32">
        <v>-0.5</v>
      </c>
      <c r="Q7" s="2" t="s">
        <v>636</v>
      </c>
      <c r="R7" s="32">
        <v>-4.5</v>
      </c>
      <c r="S7" s="2" t="s">
        <v>43</v>
      </c>
      <c r="T7" s="32">
        <v>3.2</v>
      </c>
    </row>
    <row r="8" spans="1:20" x14ac:dyDescent="0.2">
      <c r="A8" s="5" t="s">
        <v>640</v>
      </c>
      <c r="B8" s="14">
        <v>-1.3</v>
      </c>
      <c r="C8" s="14">
        <v>1.7</v>
      </c>
      <c r="D8" s="14">
        <v>-0.2</v>
      </c>
      <c r="E8" s="14">
        <v>-0.9</v>
      </c>
      <c r="F8" s="14">
        <v>-13.2</v>
      </c>
      <c r="G8" s="16">
        <v>3.5</v>
      </c>
      <c r="I8" s="2" t="s">
        <v>40</v>
      </c>
      <c r="J8" s="32">
        <v>0.7</v>
      </c>
      <c r="K8" s="2" t="s">
        <v>69</v>
      </c>
      <c r="L8" s="32">
        <v>1.8</v>
      </c>
      <c r="M8" s="2" t="s">
        <v>46</v>
      </c>
      <c r="N8" s="32">
        <v>0.5</v>
      </c>
      <c r="O8" s="2" t="s">
        <v>46</v>
      </c>
      <c r="P8" s="32">
        <v>-0.5</v>
      </c>
      <c r="Q8" s="2" t="s">
        <v>53</v>
      </c>
      <c r="R8" s="32">
        <v>-4.5</v>
      </c>
      <c r="S8" s="2" t="s">
        <v>48</v>
      </c>
      <c r="T8" s="32">
        <v>3.1</v>
      </c>
    </row>
    <row r="9" spans="1:20" x14ac:dyDescent="0.2">
      <c r="A9" s="5" t="s">
        <v>41</v>
      </c>
      <c r="B9" s="14">
        <v>-0.2</v>
      </c>
      <c r="C9" s="14">
        <v>1.2</v>
      </c>
      <c r="D9" s="14">
        <v>0.6</v>
      </c>
      <c r="E9" s="14">
        <v>-0.9</v>
      </c>
      <c r="F9" s="14">
        <v>-5.8</v>
      </c>
      <c r="G9" s="16">
        <v>0.8</v>
      </c>
      <c r="I9" s="2" t="s">
        <v>42</v>
      </c>
      <c r="J9" s="32">
        <v>0.5</v>
      </c>
      <c r="K9" s="2" t="s">
        <v>44</v>
      </c>
      <c r="L9" s="32">
        <v>1.8</v>
      </c>
      <c r="M9" s="2" t="s">
        <v>51</v>
      </c>
      <c r="N9" s="32">
        <v>0.5</v>
      </c>
      <c r="O9" s="2" t="s">
        <v>43</v>
      </c>
      <c r="P9" s="32">
        <v>-0.6</v>
      </c>
      <c r="Q9" s="2" t="s">
        <v>42</v>
      </c>
      <c r="R9" s="32">
        <v>-4.7</v>
      </c>
      <c r="S9" s="2" t="s">
        <v>45</v>
      </c>
      <c r="T9" s="32">
        <v>2.8</v>
      </c>
    </row>
    <row r="10" spans="1:20" x14ac:dyDescent="0.2">
      <c r="A10" s="5" t="s">
        <v>42</v>
      </c>
      <c r="B10" s="14">
        <v>0.5</v>
      </c>
      <c r="C10" s="14">
        <v>1.5</v>
      </c>
      <c r="D10" s="14">
        <v>0.2</v>
      </c>
      <c r="E10" s="14">
        <v>-0.7</v>
      </c>
      <c r="F10" s="14">
        <v>-4.7</v>
      </c>
      <c r="G10" s="16">
        <v>2.2000000000000002</v>
      </c>
      <c r="I10" s="2" t="s">
        <v>43</v>
      </c>
      <c r="J10" s="32">
        <v>0.4</v>
      </c>
      <c r="K10" s="2" t="s">
        <v>640</v>
      </c>
      <c r="L10" s="32">
        <v>1.7</v>
      </c>
      <c r="M10" s="2" t="s">
        <v>47</v>
      </c>
      <c r="N10" s="32">
        <v>0.4</v>
      </c>
      <c r="O10" s="2" t="s">
        <v>47</v>
      </c>
      <c r="P10" s="32">
        <v>-0.6</v>
      </c>
      <c r="Q10" s="2" t="s">
        <v>47</v>
      </c>
      <c r="R10" s="32">
        <v>-4.9000000000000004</v>
      </c>
      <c r="S10" s="2" t="s">
        <v>30</v>
      </c>
      <c r="T10" s="32">
        <v>2.6</v>
      </c>
    </row>
    <row r="11" spans="1:20" x14ac:dyDescent="0.2">
      <c r="A11" s="5" t="s">
        <v>636</v>
      </c>
      <c r="B11" s="14">
        <v>1</v>
      </c>
      <c r="C11" s="14">
        <v>2.2999999999999998</v>
      </c>
      <c r="D11" s="14">
        <v>0.2</v>
      </c>
      <c r="E11" s="14">
        <v>-0.8</v>
      </c>
      <c r="F11" s="14">
        <v>-4.5</v>
      </c>
      <c r="G11" s="16">
        <v>1</v>
      </c>
      <c r="I11" s="2" t="s">
        <v>48</v>
      </c>
      <c r="J11" s="32">
        <v>0.4</v>
      </c>
      <c r="K11" s="2" t="s">
        <v>43</v>
      </c>
      <c r="L11" s="32">
        <v>1.6</v>
      </c>
      <c r="M11" s="2" t="s">
        <v>43</v>
      </c>
      <c r="N11" s="32">
        <v>0.3</v>
      </c>
      <c r="O11" s="2" t="s">
        <v>39</v>
      </c>
      <c r="P11" s="32">
        <v>-0.7</v>
      </c>
      <c r="Q11" s="2" t="s">
        <v>45</v>
      </c>
      <c r="R11" s="32">
        <v>-5.3</v>
      </c>
      <c r="S11" s="2" t="s">
        <v>51</v>
      </c>
      <c r="T11" s="32">
        <v>2.4</v>
      </c>
    </row>
    <row r="12" spans="1:20" x14ac:dyDescent="0.2">
      <c r="A12" s="5" t="s">
        <v>43</v>
      </c>
      <c r="B12" s="14">
        <v>0.4</v>
      </c>
      <c r="C12" s="14">
        <v>1.6</v>
      </c>
      <c r="D12" s="14">
        <v>0.3</v>
      </c>
      <c r="E12" s="14">
        <v>-0.6</v>
      </c>
      <c r="F12" s="14">
        <v>-7.9</v>
      </c>
      <c r="G12" s="16">
        <v>3.2</v>
      </c>
      <c r="I12" s="2" t="s">
        <v>52</v>
      </c>
      <c r="J12" s="32">
        <v>0.3</v>
      </c>
      <c r="K12" s="2" t="s">
        <v>30</v>
      </c>
      <c r="L12" s="32">
        <v>1.6</v>
      </c>
      <c r="M12" s="2" t="s">
        <v>30</v>
      </c>
      <c r="N12" s="32">
        <v>0.3</v>
      </c>
      <c r="O12" s="2" t="s">
        <v>42</v>
      </c>
      <c r="P12" s="32">
        <v>-0.7</v>
      </c>
      <c r="Q12" s="2" t="s">
        <v>39</v>
      </c>
      <c r="R12" s="32">
        <v>-5.8</v>
      </c>
      <c r="S12" s="2" t="s">
        <v>42</v>
      </c>
      <c r="T12" s="32">
        <v>2.2000000000000002</v>
      </c>
    </row>
    <row r="13" spans="1:20" x14ac:dyDescent="0.2">
      <c r="A13" s="5" t="s">
        <v>69</v>
      </c>
      <c r="B13" s="14">
        <v>-0.2</v>
      </c>
      <c r="C13" s="14">
        <v>1.8</v>
      </c>
      <c r="D13" s="14">
        <v>0.2</v>
      </c>
      <c r="E13" s="14">
        <v>-1.2</v>
      </c>
      <c r="F13" s="14">
        <v>-6.1</v>
      </c>
      <c r="G13" s="16">
        <v>1.7</v>
      </c>
      <c r="I13" s="2" t="s">
        <v>45</v>
      </c>
      <c r="J13" s="32">
        <v>0.3</v>
      </c>
      <c r="K13" s="2" t="s">
        <v>42</v>
      </c>
      <c r="L13" s="32">
        <v>1.5</v>
      </c>
      <c r="M13" s="2" t="s">
        <v>52</v>
      </c>
      <c r="N13" s="32">
        <v>0.2</v>
      </c>
      <c r="O13" s="2" t="s">
        <v>30</v>
      </c>
      <c r="P13" s="32">
        <v>-0.7</v>
      </c>
      <c r="Q13" s="2" t="s">
        <v>41</v>
      </c>
      <c r="R13" s="32">
        <v>-5.8</v>
      </c>
      <c r="S13" s="2" t="s">
        <v>39</v>
      </c>
      <c r="T13" s="32">
        <v>2</v>
      </c>
    </row>
    <row r="14" spans="1:20" x14ac:dyDescent="0.2">
      <c r="A14" s="5" t="s">
        <v>44</v>
      </c>
      <c r="B14" s="14">
        <v>1</v>
      </c>
      <c r="C14" s="14">
        <v>1.8</v>
      </c>
      <c r="D14" s="14">
        <v>0</v>
      </c>
      <c r="E14" s="14">
        <v>-0.3</v>
      </c>
      <c r="F14" s="14">
        <v>-3.4</v>
      </c>
      <c r="G14" s="16">
        <v>1.5</v>
      </c>
      <c r="I14" s="2" t="s">
        <v>46</v>
      </c>
      <c r="J14" s="32">
        <v>0</v>
      </c>
      <c r="K14" s="2" t="s">
        <v>39</v>
      </c>
      <c r="L14" s="32">
        <v>1.4</v>
      </c>
      <c r="M14" s="2" t="s">
        <v>42</v>
      </c>
      <c r="N14" s="32">
        <v>0.2</v>
      </c>
      <c r="O14" s="2" t="s">
        <v>31</v>
      </c>
      <c r="P14" s="32">
        <v>-0.8</v>
      </c>
      <c r="Q14" s="2" t="s">
        <v>52</v>
      </c>
      <c r="R14" s="32">
        <v>-5.9</v>
      </c>
      <c r="S14" s="2" t="s">
        <v>52</v>
      </c>
      <c r="T14" s="32">
        <v>2</v>
      </c>
    </row>
    <row r="15" spans="1:20" x14ac:dyDescent="0.2">
      <c r="A15" s="5" t="s">
        <v>45</v>
      </c>
      <c r="B15" s="14">
        <v>0.3</v>
      </c>
      <c r="C15" s="14">
        <v>1.9</v>
      </c>
      <c r="D15" s="14">
        <v>0.9</v>
      </c>
      <c r="E15" s="14">
        <v>-0.9</v>
      </c>
      <c r="F15" s="14">
        <v>-5.3</v>
      </c>
      <c r="G15" s="16">
        <v>2.8</v>
      </c>
      <c r="I15" s="2" t="s">
        <v>30</v>
      </c>
      <c r="J15" s="32">
        <v>0</v>
      </c>
      <c r="K15" s="2" t="s">
        <v>40</v>
      </c>
      <c r="L15" s="32">
        <v>1.4</v>
      </c>
      <c r="M15" s="2" t="s">
        <v>636</v>
      </c>
      <c r="N15" s="32">
        <v>0.2</v>
      </c>
      <c r="O15" s="2" t="s">
        <v>636</v>
      </c>
      <c r="P15" s="32">
        <v>-0.8</v>
      </c>
      <c r="Q15" s="2" t="s">
        <v>69</v>
      </c>
      <c r="R15" s="32">
        <v>-6.1</v>
      </c>
      <c r="S15" s="2" t="s">
        <v>53</v>
      </c>
      <c r="T15" s="32">
        <v>2</v>
      </c>
    </row>
    <row r="16" spans="1:20" x14ac:dyDescent="0.2">
      <c r="A16" s="5" t="s">
        <v>46</v>
      </c>
      <c r="B16" s="14">
        <v>0</v>
      </c>
      <c r="C16" s="14">
        <v>1.3</v>
      </c>
      <c r="D16" s="14">
        <v>0.5</v>
      </c>
      <c r="E16" s="14">
        <v>-0.5</v>
      </c>
      <c r="F16" s="14">
        <v>-8.1</v>
      </c>
      <c r="G16" s="16">
        <v>3.6</v>
      </c>
      <c r="I16" s="2" t="s">
        <v>41</v>
      </c>
      <c r="J16" s="32">
        <v>-0.2</v>
      </c>
      <c r="K16" s="2" t="s">
        <v>46</v>
      </c>
      <c r="L16" s="32">
        <v>1.3</v>
      </c>
      <c r="M16" s="2" t="s">
        <v>69</v>
      </c>
      <c r="N16" s="32">
        <v>0.2</v>
      </c>
      <c r="O16" s="2" t="s">
        <v>640</v>
      </c>
      <c r="P16" s="32">
        <v>-0.9</v>
      </c>
      <c r="Q16" s="2" t="s">
        <v>30</v>
      </c>
      <c r="R16" s="32">
        <v>-7</v>
      </c>
      <c r="S16" s="2" t="s">
        <v>40</v>
      </c>
      <c r="T16" s="32">
        <v>1.9</v>
      </c>
    </row>
    <row r="17" spans="1:28" x14ac:dyDescent="0.2">
      <c r="A17" s="5" t="s">
        <v>51</v>
      </c>
      <c r="B17" s="14">
        <v>-1.6</v>
      </c>
      <c r="C17" s="14">
        <v>1.3</v>
      </c>
      <c r="D17" s="14">
        <v>0.5</v>
      </c>
      <c r="E17" s="14">
        <v>-0.4</v>
      </c>
      <c r="F17" s="14">
        <v>-4</v>
      </c>
      <c r="G17" s="16">
        <v>2.4</v>
      </c>
      <c r="I17" s="2" t="s">
        <v>69</v>
      </c>
      <c r="J17" s="32">
        <v>-0.2</v>
      </c>
      <c r="K17" s="2" t="s">
        <v>51</v>
      </c>
      <c r="L17" s="32">
        <v>1.3</v>
      </c>
      <c r="M17" s="2" t="s">
        <v>53</v>
      </c>
      <c r="N17" s="32">
        <v>0.1</v>
      </c>
      <c r="O17" s="2" t="s">
        <v>41</v>
      </c>
      <c r="P17" s="32">
        <v>-0.9</v>
      </c>
      <c r="Q17" s="2" t="s">
        <v>48</v>
      </c>
      <c r="R17" s="32">
        <v>-7.4</v>
      </c>
      <c r="S17" s="2" t="s">
        <v>69</v>
      </c>
      <c r="T17" s="32">
        <v>1.7</v>
      </c>
    </row>
    <row r="18" spans="1:28" x14ac:dyDescent="0.2">
      <c r="A18" s="5" t="s">
        <v>47</v>
      </c>
      <c r="B18" s="14">
        <v>1.2</v>
      </c>
      <c r="C18" s="14">
        <v>1.9</v>
      </c>
      <c r="D18" s="14">
        <v>0.4</v>
      </c>
      <c r="E18" s="14">
        <v>-0.6</v>
      </c>
      <c r="F18" s="14">
        <v>-4.9000000000000004</v>
      </c>
      <c r="G18" s="16">
        <v>1.6</v>
      </c>
      <c r="I18" s="2" t="s">
        <v>39</v>
      </c>
      <c r="J18" s="32">
        <v>-0.5</v>
      </c>
      <c r="K18" s="2" t="s">
        <v>48</v>
      </c>
      <c r="L18" s="32">
        <v>1.3</v>
      </c>
      <c r="M18" s="2" t="s">
        <v>39</v>
      </c>
      <c r="N18" s="32">
        <v>0</v>
      </c>
      <c r="O18" s="2" t="s">
        <v>45</v>
      </c>
      <c r="P18" s="32">
        <v>-0.9</v>
      </c>
      <c r="Q18" s="2" t="s">
        <v>43</v>
      </c>
      <c r="R18" s="32">
        <v>-7.9</v>
      </c>
      <c r="S18" s="2" t="s">
        <v>47</v>
      </c>
      <c r="T18" s="32">
        <v>1.6</v>
      </c>
    </row>
    <row r="19" spans="1:28" x14ac:dyDescent="0.2">
      <c r="A19" s="5" t="s">
        <v>48</v>
      </c>
      <c r="B19" s="14">
        <v>0.4</v>
      </c>
      <c r="C19" s="14">
        <v>1.3</v>
      </c>
      <c r="D19" s="14">
        <v>0.7</v>
      </c>
      <c r="E19" s="14">
        <v>-0.4</v>
      </c>
      <c r="F19" s="14">
        <v>-7.4</v>
      </c>
      <c r="G19" s="16">
        <v>3.1</v>
      </c>
      <c r="I19" s="2" t="s">
        <v>640</v>
      </c>
      <c r="J19" s="32">
        <v>-1.3</v>
      </c>
      <c r="K19" s="2" t="s">
        <v>41</v>
      </c>
      <c r="L19" s="32">
        <v>1.2</v>
      </c>
      <c r="M19" s="2" t="s">
        <v>44</v>
      </c>
      <c r="N19" s="32">
        <v>0</v>
      </c>
      <c r="O19" s="2" t="s">
        <v>53</v>
      </c>
      <c r="P19" s="32">
        <v>-0.9</v>
      </c>
      <c r="Q19" s="2" t="s">
        <v>46</v>
      </c>
      <c r="R19" s="32">
        <v>-8.1</v>
      </c>
      <c r="S19" s="2" t="s">
        <v>44</v>
      </c>
      <c r="T19" s="32">
        <v>1.5</v>
      </c>
    </row>
    <row r="20" spans="1:28" x14ac:dyDescent="0.2">
      <c r="A20" s="5" t="s">
        <v>53</v>
      </c>
      <c r="B20" s="14">
        <v>1.2</v>
      </c>
      <c r="C20" s="14">
        <v>1</v>
      </c>
      <c r="D20" s="14">
        <v>0.1</v>
      </c>
      <c r="E20" s="14">
        <v>-0.9</v>
      </c>
      <c r="F20" s="14">
        <v>-4.5</v>
      </c>
      <c r="G20" s="16">
        <v>2</v>
      </c>
      <c r="I20" s="2" t="s">
        <v>31</v>
      </c>
      <c r="J20" s="32">
        <v>-1.5</v>
      </c>
      <c r="K20" s="2" t="s">
        <v>52</v>
      </c>
      <c r="L20" s="32">
        <v>1.1000000000000001</v>
      </c>
      <c r="M20" s="2" t="s">
        <v>40</v>
      </c>
      <c r="N20" s="32">
        <v>-0.1</v>
      </c>
      <c r="O20" s="2" t="s">
        <v>69</v>
      </c>
      <c r="P20" s="32">
        <v>-1.2</v>
      </c>
      <c r="Q20" s="2" t="s">
        <v>640</v>
      </c>
      <c r="R20" s="32">
        <v>-13.2</v>
      </c>
      <c r="S20" s="2" t="s">
        <v>636</v>
      </c>
      <c r="T20" s="32">
        <v>1</v>
      </c>
    </row>
    <row r="21" spans="1:28" x14ac:dyDescent="0.2">
      <c r="A21" s="30" t="s">
        <v>30</v>
      </c>
      <c r="B21" s="31">
        <v>0</v>
      </c>
      <c r="C21" s="31">
        <v>1.6</v>
      </c>
      <c r="D21" s="31">
        <v>0.3</v>
      </c>
      <c r="E21" s="31">
        <v>-0.7</v>
      </c>
      <c r="F21" s="31">
        <v>-7</v>
      </c>
      <c r="G21" s="21">
        <v>2.6</v>
      </c>
      <c r="I21" s="2" t="s">
        <v>51</v>
      </c>
      <c r="J21" s="32">
        <v>-1.6</v>
      </c>
      <c r="K21" s="2" t="s">
        <v>53</v>
      </c>
      <c r="L21" s="32">
        <v>1</v>
      </c>
      <c r="M21" s="2" t="s">
        <v>640</v>
      </c>
      <c r="N21" s="32">
        <v>-0.2</v>
      </c>
      <c r="O21" s="2" t="s">
        <v>40</v>
      </c>
      <c r="P21" s="32">
        <v>-1.6</v>
      </c>
      <c r="Q21" s="2" t="s">
        <v>31</v>
      </c>
      <c r="R21" s="32">
        <v>-15.8</v>
      </c>
      <c r="S21" s="2" t="s">
        <v>41</v>
      </c>
      <c r="T21" s="32">
        <v>0.8</v>
      </c>
    </row>
    <row r="22" spans="1:28" ht="24" customHeight="1" x14ac:dyDescent="0.2">
      <c r="A22" s="183" t="s">
        <v>652</v>
      </c>
      <c r="B22" s="183"/>
      <c r="C22" s="183"/>
      <c r="D22" s="183"/>
      <c r="E22" s="183"/>
      <c r="F22" s="183"/>
      <c r="G22" s="183"/>
    </row>
    <row r="23" spans="1:28" ht="25.5" customHeight="1" x14ac:dyDescent="0.2">
      <c r="A23" s="170" t="s">
        <v>694</v>
      </c>
      <c r="B23" s="170"/>
      <c r="C23" s="170"/>
      <c r="D23" s="170"/>
      <c r="E23" s="170"/>
      <c r="F23" s="170"/>
      <c r="G23" s="170"/>
      <c r="H23" s="1"/>
      <c r="I23" s="1"/>
      <c r="J23" s="1"/>
      <c r="K23" s="1"/>
    </row>
    <row r="24" spans="1:28" x14ac:dyDescent="0.2">
      <c r="A24" s="1"/>
      <c r="B24" s="1"/>
      <c r="C24" s="1"/>
      <c r="D24" s="1"/>
      <c r="E24" s="1"/>
      <c r="F24" s="1"/>
      <c r="G24" s="1"/>
      <c r="H24" s="1"/>
      <c r="I24" s="1"/>
      <c r="J24" s="1"/>
    </row>
    <row r="25" spans="1:28" x14ac:dyDescent="0.2">
      <c r="A25" s="1"/>
      <c r="B25" s="1"/>
      <c r="C25" s="1"/>
      <c r="D25" s="1"/>
      <c r="E25" s="1"/>
      <c r="F25" s="1"/>
      <c r="G25" s="1"/>
      <c r="H25" s="1"/>
      <c r="I25" s="1"/>
      <c r="J25" s="1"/>
    </row>
    <row r="26" spans="1:28" x14ac:dyDescent="0.2">
      <c r="A26" s="1"/>
      <c r="B26" s="1"/>
      <c r="C26" s="1"/>
      <c r="D26" s="1"/>
      <c r="E26" s="1"/>
      <c r="F26" s="1"/>
      <c r="G26" s="1"/>
      <c r="H26" s="1"/>
      <c r="I26" s="1"/>
      <c r="J26" s="1"/>
      <c r="R26" s="32"/>
      <c r="T26" s="32"/>
      <c r="V26" s="32"/>
      <c r="X26" s="32"/>
      <c r="Z26" s="32"/>
      <c r="AB26" s="32"/>
    </row>
    <row r="27" spans="1:28" x14ac:dyDescent="0.2">
      <c r="A27" s="1"/>
      <c r="B27" s="1"/>
      <c r="C27" s="1"/>
      <c r="D27" s="1"/>
      <c r="E27" s="1"/>
      <c r="F27" s="1"/>
      <c r="G27" s="1"/>
      <c r="H27" s="1"/>
      <c r="I27" s="1"/>
      <c r="J27" s="1"/>
      <c r="R27" s="32"/>
      <c r="T27" s="32"/>
      <c r="V27" s="32"/>
      <c r="X27" s="32"/>
      <c r="Z27" s="32"/>
      <c r="AB27" s="32"/>
    </row>
    <row r="28" spans="1:28" x14ac:dyDescent="0.2">
      <c r="A28" s="1"/>
      <c r="B28" s="1"/>
      <c r="C28" s="1"/>
      <c r="D28" s="1"/>
      <c r="E28" s="1"/>
      <c r="F28" s="1"/>
      <c r="G28" s="1"/>
      <c r="H28" s="1"/>
      <c r="I28" s="1"/>
      <c r="J28" s="1"/>
      <c r="R28" s="32"/>
      <c r="T28" s="32"/>
      <c r="V28" s="32"/>
      <c r="X28" s="32"/>
      <c r="Z28" s="32"/>
      <c r="AB28" s="32"/>
    </row>
    <row r="29" spans="1:28" x14ac:dyDescent="0.2">
      <c r="A29" s="1"/>
      <c r="B29" s="1"/>
      <c r="C29" s="1"/>
      <c r="D29" s="1"/>
      <c r="E29" s="1"/>
      <c r="F29" s="1"/>
      <c r="G29" s="1"/>
      <c r="H29" s="1"/>
      <c r="I29" s="1"/>
      <c r="J29" s="1"/>
      <c r="R29" s="32"/>
      <c r="T29" s="32"/>
      <c r="V29" s="32"/>
      <c r="X29" s="32"/>
      <c r="Z29" s="32"/>
      <c r="AB29" s="32"/>
    </row>
    <row r="30" spans="1:28" x14ac:dyDescent="0.2">
      <c r="A30" s="1"/>
      <c r="B30" s="1"/>
      <c r="C30" s="1"/>
      <c r="D30" s="1"/>
      <c r="E30" s="1"/>
      <c r="F30" s="1"/>
      <c r="G30" s="1"/>
      <c r="H30" s="1"/>
      <c r="I30" s="1"/>
      <c r="J30" s="1"/>
      <c r="R30" s="32"/>
      <c r="T30" s="32"/>
      <c r="V30" s="32"/>
      <c r="X30" s="32"/>
      <c r="Z30" s="32"/>
      <c r="AB30" s="32"/>
    </row>
    <row r="31" spans="1:28" x14ac:dyDescent="0.2">
      <c r="A31" s="1"/>
      <c r="B31" s="1"/>
      <c r="C31" s="1"/>
      <c r="D31" s="1"/>
      <c r="E31" s="1"/>
      <c r="F31" s="1"/>
      <c r="G31" s="1"/>
      <c r="H31" s="1"/>
      <c r="I31" s="1"/>
      <c r="J31" s="1"/>
      <c r="R31" s="32"/>
      <c r="T31" s="32"/>
      <c r="V31" s="32"/>
      <c r="X31" s="32"/>
      <c r="Z31" s="32"/>
      <c r="AB31" s="32"/>
    </row>
    <row r="32" spans="1:28" x14ac:dyDescent="0.2">
      <c r="A32" s="1"/>
      <c r="B32" s="1"/>
      <c r="C32" s="1"/>
      <c r="D32" s="1"/>
      <c r="E32" s="1"/>
      <c r="F32" s="1"/>
      <c r="G32" s="1"/>
      <c r="H32" s="1"/>
      <c r="I32" s="1"/>
      <c r="J32" s="1"/>
      <c r="R32" s="32"/>
      <c r="T32" s="32"/>
      <c r="V32" s="32"/>
      <c r="X32" s="32"/>
      <c r="Z32" s="32"/>
      <c r="AB32" s="32"/>
    </row>
    <row r="33" spans="1:28" x14ac:dyDescent="0.2">
      <c r="A33" s="1"/>
      <c r="B33" s="1"/>
      <c r="C33" s="1"/>
      <c r="D33" s="1"/>
      <c r="E33" s="1"/>
      <c r="F33" s="1"/>
      <c r="G33" s="1"/>
      <c r="H33" s="1"/>
      <c r="I33" s="1"/>
      <c r="J33" s="1"/>
      <c r="R33" s="32"/>
      <c r="T33" s="32"/>
      <c r="V33" s="32"/>
      <c r="X33" s="32"/>
      <c r="Z33" s="32"/>
      <c r="AB33" s="32"/>
    </row>
    <row r="34" spans="1:28" x14ac:dyDescent="0.2">
      <c r="A34" s="1"/>
      <c r="B34" s="1"/>
      <c r="C34" s="1"/>
      <c r="D34" s="1"/>
      <c r="E34" s="1"/>
      <c r="F34" s="1"/>
      <c r="G34" s="1"/>
      <c r="H34" s="1"/>
      <c r="I34" s="1"/>
      <c r="J34" s="1"/>
      <c r="R34" s="32"/>
      <c r="T34" s="32"/>
      <c r="V34" s="32"/>
      <c r="X34" s="32"/>
      <c r="Z34" s="32"/>
      <c r="AB34" s="32"/>
    </row>
    <row r="35" spans="1:28" x14ac:dyDescent="0.2">
      <c r="A35" s="1"/>
      <c r="B35" s="1"/>
      <c r="C35" s="1"/>
      <c r="D35" s="1"/>
      <c r="E35" s="1"/>
      <c r="F35" s="1"/>
      <c r="G35" s="1"/>
      <c r="H35" s="1"/>
      <c r="I35" s="1"/>
      <c r="J35" s="1"/>
      <c r="R35" s="32"/>
      <c r="T35" s="32"/>
      <c r="V35" s="32"/>
      <c r="X35" s="32"/>
      <c r="Z35" s="32"/>
      <c r="AB35" s="32"/>
    </row>
    <row r="36" spans="1:28" x14ac:dyDescent="0.2">
      <c r="A36" s="1"/>
      <c r="B36" s="1"/>
      <c r="C36" s="1"/>
      <c r="D36" s="1"/>
      <c r="E36" s="1"/>
      <c r="F36" s="1"/>
      <c r="G36" s="1"/>
      <c r="H36" s="1"/>
      <c r="I36" s="1"/>
      <c r="J36" s="1"/>
      <c r="R36" s="32"/>
      <c r="T36" s="32"/>
      <c r="V36" s="32"/>
      <c r="X36" s="32"/>
      <c r="Z36" s="32"/>
      <c r="AB36" s="32"/>
    </row>
    <row r="37" spans="1:28" x14ac:dyDescent="0.2">
      <c r="A37" s="1"/>
      <c r="B37" s="1"/>
      <c r="C37" s="1"/>
      <c r="D37" s="1"/>
      <c r="E37" s="1"/>
      <c r="F37" s="1"/>
      <c r="G37" s="1"/>
      <c r="H37" s="1"/>
      <c r="I37" s="1"/>
      <c r="J37" s="1"/>
      <c r="R37" s="32"/>
      <c r="T37" s="32"/>
      <c r="V37" s="32"/>
      <c r="X37" s="32"/>
      <c r="Z37" s="32"/>
      <c r="AB37" s="32"/>
    </row>
    <row r="38" spans="1:28" x14ac:dyDescent="0.2">
      <c r="A38" s="1"/>
      <c r="B38" s="1"/>
      <c r="C38" s="1"/>
      <c r="D38" s="1"/>
      <c r="E38" s="1"/>
      <c r="F38" s="1"/>
      <c r="G38" s="1"/>
      <c r="H38" s="1"/>
      <c r="I38" s="1"/>
      <c r="J38" s="1"/>
      <c r="R38" s="32"/>
      <c r="T38" s="32"/>
      <c r="V38" s="32"/>
      <c r="X38" s="32"/>
      <c r="Z38" s="32"/>
      <c r="AB38" s="32"/>
    </row>
    <row r="39" spans="1:28" x14ac:dyDescent="0.2">
      <c r="A39" s="1"/>
      <c r="B39" s="1"/>
      <c r="C39" s="1"/>
      <c r="D39" s="1"/>
      <c r="E39" s="1"/>
      <c r="F39" s="1"/>
      <c r="G39" s="1"/>
      <c r="H39" s="1"/>
      <c r="I39" s="1"/>
      <c r="J39" s="1"/>
      <c r="R39" s="32"/>
      <c r="T39" s="32"/>
      <c r="V39" s="32"/>
      <c r="X39" s="32"/>
      <c r="Z39" s="32"/>
      <c r="AB39" s="32"/>
    </row>
    <row r="40" spans="1:28" x14ac:dyDescent="0.2">
      <c r="A40" s="1"/>
      <c r="B40" s="1"/>
      <c r="C40" s="1"/>
      <c r="D40" s="1"/>
      <c r="E40" s="1"/>
      <c r="F40" s="1"/>
      <c r="G40" s="1"/>
      <c r="H40" s="1"/>
      <c r="I40" s="1"/>
      <c r="J40" s="1"/>
      <c r="R40" s="32"/>
      <c r="T40" s="32"/>
      <c r="V40" s="32"/>
      <c r="X40" s="32"/>
      <c r="Z40" s="32"/>
      <c r="AB40" s="32"/>
    </row>
    <row r="41" spans="1:28" x14ac:dyDescent="0.2">
      <c r="A41" s="1"/>
      <c r="B41" s="1"/>
      <c r="C41" s="1"/>
      <c r="D41" s="1"/>
      <c r="E41" s="1"/>
      <c r="F41" s="1"/>
      <c r="G41" s="1"/>
      <c r="H41" s="1"/>
      <c r="I41" s="1"/>
      <c r="J41" s="1"/>
      <c r="R41" s="32"/>
      <c r="T41" s="32"/>
      <c r="V41" s="32"/>
      <c r="X41" s="32"/>
      <c r="Z41" s="32"/>
      <c r="AB41" s="32"/>
    </row>
    <row r="42" spans="1:28" x14ac:dyDescent="0.2">
      <c r="A42" s="1"/>
      <c r="B42" s="1"/>
      <c r="C42" s="1"/>
      <c r="D42" s="1"/>
      <c r="E42" s="1"/>
      <c r="F42" s="1"/>
      <c r="G42" s="1"/>
      <c r="H42" s="1"/>
      <c r="I42" s="1"/>
      <c r="J42" s="1"/>
      <c r="R42" s="32"/>
      <c r="T42" s="32"/>
      <c r="V42" s="32"/>
      <c r="X42" s="32"/>
      <c r="Z42" s="32"/>
      <c r="AB42" s="32"/>
    </row>
    <row r="43" spans="1:28" x14ac:dyDescent="0.2">
      <c r="A43" s="1"/>
      <c r="B43" s="1"/>
      <c r="C43" s="1"/>
      <c r="D43" s="1"/>
      <c r="E43" s="1"/>
      <c r="F43" s="1"/>
      <c r="G43" s="1"/>
      <c r="H43" s="1"/>
      <c r="I43" s="1"/>
      <c r="J43" s="1"/>
      <c r="R43" s="32"/>
      <c r="T43" s="32"/>
      <c r="V43" s="32"/>
      <c r="X43" s="32"/>
      <c r="Z43" s="32"/>
      <c r="AB43" s="32"/>
    </row>
    <row r="44" spans="1:28" x14ac:dyDescent="0.2">
      <c r="A44" s="1"/>
      <c r="B44" s="1"/>
      <c r="C44" s="1"/>
      <c r="D44" s="1"/>
      <c r="E44" s="1"/>
      <c r="F44" s="1"/>
      <c r="G44" s="1"/>
      <c r="H44" s="1"/>
      <c r="I44" s="1"/>
      <c r="J44" s="1"/>
    </row>
    <row r="45" spans="1:28" x14ac:dyDescent="0.2">
      <c r="A45" s="1"/>
      <c r="B45" s="1"/>
      <c r="C45" s="1"/>
      <c r="D45" s="1"/>
      <c r="E45" s="1"/>
      <c r="F45" s="1"/>
      <c r="G45" s="1"/>
      <c r="H45" s="1"/>
      <c r="I45" s="1"/>
      <c r="J45" s="1"/>
    </row>
    <row r="46" spans="1:28" x14ac:dyDescent="0.2">
      <c r="A46" s="1"/>
      <c r="B46" s="1"/>
      <c r="C46" s="1"/>
      <c r="D46" s="1"/>
      <c r="E46" s="1"/>
      <c r="F46" s="1"/>
      <c r="G46" s="1"/>
      <c r="H46" s="1"/>
      <c r="I46" s="1"/>
      <c r="J46" s="1"/>
    </row>
    <row r="47" spans="1:28" x14ac:dyDescent="0.2">
      <c r="A47" s="1"/>
      <c r="B47" s="1"/>
      <c r="C47" s="1"/>
      <c r="D47" s="1"/>
      <c r="E47" s="1"/>
      <c r="F47" s="1"/>
      <c r="G47" s="1"/>
      <c r="H47" s="1"/>
      <c r="I47" s="1"/>
      <c r="J47" s="1"/>
    </row>
    <row r="48" spans="1:28" x14ac:dyDescent="0.2">
      <c r="A48" s="1"/>
      <c r="B48" s="1"/>
      <c r="C48" s="1"/>
      <c r="D48" s="1"/>
      <c r="E48" s="1"/>
      <c r="F48" s="1"/>
      <c r="G48" s="1"/>
      <c r="H48" s="1"/>
      <c r="I48" s="1"/>
      <c r="J48" s="1"/>
    </row>
    <row r="49" spans="1:10" x14ac:dyDescent="0.2">
      <c r="A49" s="1"/>
      <c r="B49" s="1"/>
      <c r="C49" s="1"/>
      <c r="D49" s="1"/>
      <c r="E49" s="1"/>
      <c r="F49" s="1"/>
      <c r="G49" s="1"/>
      <c r="H49" s="1"/>
      <c r="I49" s="1"/>
      <c r="J49" s="1"/>
    </row>
    <row r="50" spans="1:10" x14ac:dyDescent="0.2">
      <c r="A50" s="1"/>
      <c r="B50" s="1"/>
      <c r="C50" s="1"/>
      <c r="D50" s="1"/>
      <c r="E50" s="1"/>
      <c r="F50" s="1"/>
      <c r="G50" s="1"/>
      <c r="H50" s="1"/>
      <c r="I50" s="1"/>
      <c r="J50" s="1"/>
    </row>
    <row r="51" spans="1:10" x14ac:dyDescent="0.2">
      <c r="A51" s="1"/>
      <c r="B51" s="1"/>
      <c r="C51" s="1"/>
      <c r="D51" s="1"/>
      <c r="E51" s="1"/>
      <c r="F51" s="1"/>
      <c r="G51" s="1"/>
      <c r="H51" s="1"/>
      <c r="I51" s="1"/>
      <c r="J51" s="1"/>
    </row>
    <row r="52" spans="1:10" x14ac:dyDescent="0.2">
      <c r="A52" s="1"/>
      <c r="B52" s="1"/>
      <c r="C52" s="1"/>
      <c r="D52" s="1"/>
      <c r="E52" s="1"/>
      <c r="F52" s="1"/>
      <c r="G52" s="1"/>
      <c r="H52" s="1"/>
      <c r="I52" s="1"/>
      <c r="J52" s="1"/>
    </row>
    <row r="53" spans="1:10" x14ac:dyDescent="0.2">
      <c r="A53" s="1"/>
      <c r="B53" s="1"/>
      <c r="C53" s="1"/>
      <c r="D53" s="1"/>
      <c r="E53" s="1"/>
      <c r="F53" s="1"/>
      <c r="G53" s="1"/>
      <c r="H53" s="1"/>
      <c r="I53" s="1"/>
      <c r="J53" s="1"/>
    </row>
    <row r="54" spans="1:10" x14ac:dyDescent="0.2">
      <c r="A54" s="1"/>
      <c r="B54" s="1"/>
      <c r="C54" s="1"/>
      <c r="D54" s="1"/>
      <c r="E54" s="1"/>
      <c r="F54" s="1"/>
      <c r="G54" s="1"/>
      <c r="H54" s="1"/>
      <c r="I54" s="1"/>
      <c r="J54" s="1"/>
    </row>
    <row r="55" spans="1:10" x14ac:dyDescent="0.2">
      <c r="A55" s="1"/>
      <c r="B55" s="1"/>
      <c r="C55" s="1"/>
      <c r="D55" s="1"/>
      <c r="E55" s="1"/>
      <c r="F55" s="1"/>
      <c r="G55" s="1"/>
      <c r="H55" s="1"/>
      <c r="I55" s="1"/>
      <c r="J55" s="1"/>
    </row>
    <row r="56" spans="1:10" x14ac:dyDescent="0.2">
      <c r="A56" s="1"/>
      <c r="B56" s="1"/>
      <c r="C56" s="1"/>
      <c r="D56" s="1"/>
      <c r="E56" s="1"/>
      <c r="F56" s="1"/>
      <c r="G56" s="1"/>
      <c r="H56" s="1"/>
      <c r="I56" s="1"/>
      <c r="J56" s="1"/>
    </row>
    <row r="57" spans="1:10" x14ac:dyDescent="0.2">
      <c r="A57" s="1"/>
      <c r="B57" s="1"/>
      <c r="C57" s="1"/>
      <c r="D57" s="1"/>
      <c r="E57" s="1"/>
      <c r="F57" s="1"/>
      <c r="G57" s="1"/>
      <c r="H57" s="1"/>
      <c r="I57" s="1"/>
      <c r="J57" s="1"/>
    </row>
    <row r="58" spans="1:10" x14ac:dyDescent="0.2">
      <c r="A58" s="1"/>
      <c r="B58" s="1"/>
      <c r="C58" s="1"/>
      <c r="D58" s="1"/>
      <c r="E58" s="1"/>
      <c r="F58" s="1"/>
      <c r="G58" s="1"/>
      <c r="H58" s="1"/>
      <c r="I58" s="1"/>
      <c r="J58" s="1"/>
    </row>
    <row r="59" spans="1:10" x14ac:dyDescent="0.2">
      <c r="A59" s="1"/>
      <c r="B59" s="1"/>
      <c r="C59" s="1"/>
      <c r="D59" s="1"/>
      <c r="E59" s="1"/>
      <c r="F59" s="1"/>
      <c r="G59" s="1"/>
      <c r="H59" s="1"/>
      <c r="I59" s="1"/>
      <c r="J59" s="1"/>
    </row>
    <row r="60" spans="1:10" x14ac:dyDescent="0.2">
      <c r="A60" s="1"/>
      <c r="B60" s="1"/>
      <c r="C60" s="1"/>
      <c r="D60" s="1"/>
      <c r="E60" s="1"/>
      <c r="F60" s="1"/>
      <c r="G60" s="1"/>
      <c r="H60" s="1"/>
      <c r="I60" s="1"/>
      <c r="J60" s="1"/>
    </row>
    <row r="61" spans="1:10" x14ac:dyDescent="0.2">
      <c r="A61" s="1"/>
      <c r="B61" s="1"/>
      <c r="C61" s="1"/>
      <c r="D61" s="1"/>
      <c r="E61" s="1"/>
      <c r="F61" s="1"/>
      <c r="G61" s="1"/>
      <c r="H61" s="1"/>
      <c r="I61" s="1"/>
      <c r="J61" s="1"/>
    </row>
    <row r="62" spans="1:10" x14ac:dyDescent="0.2">
      <c r="A62" s="1"/>
      <c r="B62" s="1"/>
      <c r="C62" s="1"/>
      <c r="D62" s="1"/>
      <c r="E62" s="1"/>
      <c r="F62" s="1"/>
      <c r="G62" s="1"/>
      <c r="H62" s="1"/>
      <c r="I62" s="1"/>
      <c r="J62" s="1"/>
    </row>
    <row r="63" spans="1:10" x14ac:dyDescent="0.2">
      <c r="A63" s="1"/>
      <c r="B63" s="1"/>
      <c r="C63" s="1"/>
      <c r="D63" s="1"/>
      <c r="E63" s="1"/>
      <c r="F63" s="1"/>
      <c r="I63" s="1"/>
      <c r="J63" s="1"/>
    </row>
    <row r="64" spans="1:10" x14ac:dyDescent="0.2">
      <c r="A64" s="1"/>
      <c r="B64" s="1"/>
      <c r="C64" s="1"/>
      <c r="D64" s="1"/>
      <c r="E64" s="1"/>
      <c r="F64" s="1"/>
      <c r="I64" s="1"/>
      <c r="J64" s="1"/>
    </row>
    <row r="65" spans="1:10" x14ac:dyDescent="0.2">
      <c r="A65" s="1"/>
      <c r="B65" s="1"/>
      <c r="C65" s="1"/>
      <c r="D65" s="1"/>
      <c r="E65" s="1"/>
      <c r="F65" s="1"/>
      <c r="I65" s="1"/>
      <c r="J65" s="1"/>
    </row>
    <row r="66" spans="1:10" x14ac:dyDescent="0.2">
      <c r="A66" s="1"/>
      <c r="B66" s="1"/>
      <c r="C66" s="1"/>
      <c r="D66" s="1"/>
      <c r="E66" s="1"/>
      <c r="F66" s="1"/>
      <c r="I66" s="1"/>
      <c r="J66" s="1"/>
    </row>
    <row r="67" spans="1:10" x14ac:dyDescent="0.2">
      <c r="A67" s="1"/>
      <c r="B67" s="1"/>
      <c r="C67" s="1"/>
      <c r="D67" s="1"/>
      <c r="E67" s="1"/>
      <c r="F67" s="1"/>
      <c r="I67" s="1"/>
      <c r="J67" s="1"/>
    </row>
    <row r="68" spans="1:10" x14ac:dyDescent="0.2">
      <c r="A68" s="1"/>
      <c r="B68" s="1"/>
      <c r="C68" s="1"/>
      <c r="D68" s="1"/>
      <c r="E68" s="1"/>
      <c r="F68" s="1"/>
      <c r="I68" s="1"/>
      <c r="J68" s="1"/>
    </row>
    <row r="69" spans="1:10" x14ac:dyDescent="0.2">
      <c r="A69" s="1"/>
      <c r="B69" s="1"/>
      <c r="C69" s="1"/>
      <c r="D69" s="1"/>
      <c r="E69" s="1"/>
      <c r="F69" s="1"/>
      <c r="I69" s="1"/>
      <c r="J69" s="1"/>
    </row>
    <row r="70" spans="1:10" x14ac:dyDescent="0.2">
      <c r="A70" s="1"/>
      <c r="B70" s="1"/>
      <c r="C70" s="1"/>
      <c r="D70" s="1"/>
      <c r="E70" s="1"/>
      <c r="F70" s="1"/>
      <c r="I70" s="1"/>
      <c r="J70" s="1"/>
    </row>
    <row r="71" spans="1:10" x14ac:dyDescent="0.2">
      <c r="A71" s="1"/>
      <c r="B71" s="1"/>
      <c r="C71" s="1"/>
      <c r="D71" s="1"/>
      <c r="E71" s="1"/>
      <c r="F71" s="1"/>
      <c r="I71" s="1"/>
      <c r="J71" s="1"/>
    </row>
    <row r="72" spans="1:10" x14ac:dyDescent="0.2">
      <c r="A72" s="1"/>
      <c r="B72" s="1"/>
      <c r="C72" s="1"/>
      <c r="D72" s="1"/>
      <c r="E72" s="1"/>
      <c r="F72" s="1"/>
      <c r="I72" s="1"/>
      <c r="J72" s="1"/>
    </row>
    <row r="73" spans="1:10" x14ac:dyDescent="0.2">
      <c r="A73" s="1"/>
      <c r="B73" s="1"/>
      <c r="C73" s="1"/>
      <c r="D73" s="1"/>
      <c r="E73" s="1"/>
      <c r="F73" s="1"/>
      <c r="I73" s="1"/>
      <c r="J73" s="1"/>
    </row>
    <row r="74" spans="1:10" x14ac:dyDescent="0.2">
      <c r="A74" s="1"/>
      <c r="B74" s="1"/>
      <c r="C74" s="1"/>
      <c r="D74" s="1"/>
      <c r="E74" s="1"/>
      <c r="F74" s="1"/>
      <c r="I74" s="1"/>
      <c r="J74" s="1"/>
    </row>
    <row r="75" spans="1:10" x14ac:dyDescent="0.2">
      <c r="A75" s="1"/>
      <c r="B75" s="1"/>
      <c r="C75" s="1"/>
      <c r="D75" s="1"/>
      <c r="E75" s="1"/>
      <c r="F75" s="1"/>
      <c r="I75" s="1"/>
      <c r="J75" s="1"/>
    </row>
    <row r="76" spans="1:10" x14ac:dyDescent="0.2">
      <c r="A76" s="1"/>
      <c r="B76" s="1"/>
      <c r="C76" s="1"/>
      <c r="D76" s="1"/>
      <c r="E76" s="1"/>
      <c r="F76" s="1"/>
      <c r="I76" s="1"/>
      <c r="J76" s="1"/>
    </row>
    <row r="77" spans="1:10" x14ac:dyDescent="0.2">
      <c r="A77" s="1"/>
      <c r="B77" s="1"/>
      <c r="C77" s="1"/>
      <c r="D77" s="1"/>
      <c r="E77" s="1"/>
      <c r="F77" s="1"/>
      <c r="I77" s="1"/>
      <c r="J77" s="1"/>
    </row>
    <row r="78" spans="1:10" x14ac:dyDescent="0.2">
      <c r="A78" s="1"/>
      <c r="B78" s="1"/>
      <c r="C78" s="1"/>
      <c r="D78" s="1"/>
      <c r="E78" s="1"/>
      <c r="F78" s="1"/>
      <c r="I78" s="1"/>
      <c r="J78" s="1"/>
    </row>
    <row r="79" spans="1:10" x14ac:dyDescent="0.2">
      <c r="A79" s="1"/>
      <c r="B79" s="1"/>
      <c r="C79" s="1"/>
      <c r="D79" s="1"/>
      <c r="E79" s="1"/>
      <c r="F79" s="1"/>
      <c r="I79" s="1"/>
      <c r="J79" s="1"/>
    </row>
    <row r="80" spans="1:10" x14ac:dyDescent="0.2">
      <c r="A80" s="1"/>
      <c r="B80" s="1"/>
      <c r="C80" s="1"/>
      <c r="D80" s="1"/>
      <c r="E80" s="1"/>
      <c r="F80" s="1"/>
      <c r="I80" s="1"/>
      <c r="J80" s="1"/>
    </row>
    <row r="81" spans="1:15" x14ac:dyDescent="0.2">
      <c r="A81" s="1"/>
      <c r="B81" s="1"/>
      <c r="C81" s="1"/>
      <c r="D81" s="1"/>
      <c r="E81" s="1"/>
      <c r="F81" s="1"/>
      <c r="I81" s="1"/>
      <c r="J81" s="1"/>
    </row>
    <row r="82" spans="1:15" x14ac:dyDescent="0.2">
      <c r="A82" s="1"/>
      <c r="B82" s="1"/>
      <c r="C82" s="1"/>
      <c r="D82" s="1"/>
      <c r="E82" s="1"/>
      <c r="F82" s="1"/>
      <c r="I82" s="1"/>
      <c r="J82" s="1"/>
    </row>
    <row r="83" spans="1:15" x14ac:dyDescent="0.2">
      <c r="A83" s="1"/>
      <c r="B83" s="1"/>
      <c r="C83" s="1"/>
      <c r="D83" s="1"/>
      <c r="E83" s="1"/>
      <c r="F83" s="1"/>
      <c r="I83" s="1"/>
      <c r="J83" s="1"/>
    </row>
    <row r="84" spans="1:15" x14ac:dyDescent="0.2">
      <c r="A84" s="1"/>
      <c r="B84" s="1"/>
      <c r="C84" s="1"/>
      <c r="D84" s="1"/>
      <c r="E84" s="1"/>
      <c r="F84" s="1"/>
      <c r="I84" s="1"/>
      <c r="J84" s="1"/>
    </row>
    <row r="85" spans="1:15" x14ac:dyDescent="0.2">
      <c r="A85" s="1"/>
      <c r="B85" s="1"/>
      <c r="C85" s="1"/>
      <c r="D85" s="1"/>
      <c r="E85" s="1"/>
      <c r="F85" s="1"/>
      <c r="I85" s="1"/>
      <c r="J85" s="1"/>
    </row>
    <row r="86" spans="1:15" ht="11.25" customHeight="1" x14ac:dyDescent="0.2">
      <c r="A86" s="170" t="s">
        <v>696</v>
      </c>
      <c r="B86" s="170"/>
      <c r="C86" s="170"/>
      <c r="D86" s="170"/>
      <c r="E86" s="170"/>
      <c r="F86" s="170"/>
      <c r="G86" s="170"/>
      <c r="H86" s="170"/>
      <c r="I86" s="170"/>
      <c r="J86" s="170"/>
      <c r="K86" s="170"/>
      <c r="L86" s="170"/>
      <c r="M86" s="170"/>
      <c r="N86" s="170"/>
      <c r="O86" s="170"/>
    </row>
    <row r="87" spans="1:15" ht="10.15" customHeight="1" x14ac:dyDescent="0.2">
      <c r="A87" s="170" t="s">
        <v>694</v>
      </c>
      <c r="B87" s="170"/>
      <c r="C87" s="170"/>
      <c r="D87" s="170"/>
      <c r="E87" s="170"/>
      <c r="F87" s="170"/>
      <c r="G87" s="170"/>
    </row>
  </sheetData>
  <sortState xmlns:xlrd2="http://schemas.microsoft.com/office/spreadsheetml/2017/richdata2" ref="S4:T21">
    <sortCondition descending="1" ref="T4:T21"/>
  </sortState>
  <mergeCells count="10">
    <mergeCell ref="A87:G87"/>
    <mergeCell ref="A86:O86"/>
    <mergeCell ref="A1:G1"/>
    <mergeCell ref="A22:G22"/>
    <mergeCell ref="A23:G23"/>
    <mergeCell ref="A2:A3"/>
    <mergeCell ref="B2:D2"/>
    <mergeCell ref="E2:E3"/>
    <mergeCell ref="F2:F3"/>
    <mergeCell ref="G2:G3"/>
  </mergeCells>
  <phoneticPr fontId="4" type="noConversion"/>
  <pageMargins left="0.75" right="0.75" top="1" bottom="1" header="0" footer="0"/>
  <headerFooter alignWithMargins="0"/>
  <drawing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tabColor rgb="FF92D050"/>
  </sheetPr>
  <dimension ref="A1:AB87"/>
  <sheetViews>
    <sheetView workbookViewId="0">
      <selection activeCell="B2" sqref="B2:G3"/>
    </sheetView>
  </sheetViews>
  <sheetFormatPr baseColWidth="10" defaultColWidth="11.42578125" defaultRowHeight="11.25" x14ac:dyDescent="0.2"/>
  <cols>
    <col min="1" max="1" width="14.7109375" style="2" customWidth="1"/>
    <col min="2" max="3" width="11.7109375" style="2" customWidth="1"/>
    <col min="4" max="4" width="11.42578125" style="2" customWidth="1"/>
    <col min="5" max="5" width="11.140625" style="2" customWidth="1"/>
    <col min="6" max="6" width="11" style="2" customWidth="1"/>
    <col min="7" max="7" width="12.42578125" style="2" customWidth="1"/>
    <col min="8" max="10" width="9" style="2" customWidth="1"/>
    <col min="11" max="16" width="7.85546875" style="2" customWidth="1"/>
    <col min="17" max="17" width="9" style="2" customWidth="1"/>
    <col min="18" max="18" width="7" style="2" customWidth="1"/>
    <col min="19" max="19" width="11.42578125" style="2"/>
    <col min="20" max="20" width="8.28515625" style="2" customWidth="1"/>
    <col min="21" max="16384" width="11.42578125" style="2"/>
  </cols>
  <sheetData>
    <row r="1" spans="1:20" x14ac:dyDescent="0.2">
      <c r="A1" s="204" t="s">
        <v>484</v>
      </c>
      <c r="B1" s="205"/>
      <c r="C1" s="205"/>
      <c r="D1" s="205"/>
      <c r="E1" s="205"/>
      <c r="F1" s="205"/>
      <c r="G1" s="206"/>
    </row>
    <row r="2" spans="1:20" x14ac:dyDescent="0.2">
      <c r="A2" s="211"/>
      <c r="B2" s="208" t="s">
        <v>103</v>
      </c>
      <c r="C2" s="208"/>
      <c r="D2" s="208"/>
      <c r="E2" s="213">
        <v>2019</v>
      </c>
      <c r="F2" s="213">
        <v>2020</v>
      </c>
      <c r="G2" s="201" t="s">
        <v>486</v>
      </c>
      <c r="J2" s="32"/>
      <c r="L2" s="32"/>
      <c r="N2" s="32"/>
      <c r="P2" s="32"/>
    </row>
    <row r="3" spans="1:20" x14ac:dyDescent="0.2">
      <c r="A3" s="212"/>
      <c r="B3" s="148" t="s">
        <v>105</v>
      </c>
      <c r="C3" s="148" t="s">
        <v>106</v>
      </c>
      <c r="D3" s="145" t="s">
        <v>344</v>
      </c>
      <c r="E3" s="213"/>
      <c r="F3" s="213"/>
      <c r="G3" s="213"/>
      <c r="J3" s="2" t="s">
        <v>105</v>
      </c>
      <c r="L3" s="2" t="s">
        <v>106</v>
      </c>
      <c r="N3" s="1" t="s">
        <v>344</v>
      </c>
      <c r="P3" s="33">
        <v>2019</v>
      </c>
      <c r="R3" s="33">
        <v>2020</v>
      </c>
      <c r="T3" s="2">
        <v>2021</v>
      </c>
    </row>
    <row r="4" spans="1:20" x14ac:dyDescent="0.2">
      <c r="A4" s="5" t="s">
        <v>39</v>
      </c>
      <c r="B4" s="14">
        <f>'Q18-GA44-GA50'!B4-'Q19-GA51-GA56'!B4</f>
        <v>2.7</v>
      </c>
      <c r="C4" s="14">
        <f>'Q18-GA44-GA50'!C4-'Q19-GA51-GA56'!C4</f>
        <v>-3.9</v>
      </c>
      <c r="D4" s="14">
        <f>'Q18-GA44-GA50'!D4-'Q19-GA51-GA56'!D4</f>
        <v>2.4</v>
      </c>
      <c r="E4" s="14">
        <f>'Q18-GA44-GA50'!E4-'Q19-GA51-GA56'!E4</f>
        <v>2.2000000000000002</v>
      </c>
      <c r="F4" s="14">
        <f>'Q18-GA44-GA50'!F4-'Q19-GA51-GA56'!F4</f>
        <v>-4.6000000000000005</v>
      </c>
      <c r="G4" s="14">
        <f>'Q18-GA44-GA50'!G4-'Q19-GA51-GA56'!G4</f>
        <v>2.5999999999999996</v>
      </c>
      <c r="I4" s="2" t="s">
        <v>45</v>
      </c>
      <c r="J4" s="32">
        <v>3</v>
      </c>
      <c r="K4" s="2" t="s">
        <v>46</v>
      </c>
      <c r="L4" s="32">
        <v>-2.5</v>
      </c>
      <c r="M4" s="2" t="s">
        <v>44</v>
      </c>
      <c r="N4" s="32">
        <v>2.6</v>
      </c>
      <c r="O4" s="2" t="s">
        <v>44</v>
      </c>
      <c r="P4" s="32">
        <v>2.5999999999999996</v>
      </c>
      <c r="Q4" s="2" t="s">
        <v>42</v>
      </c>
      <c r="R4" s="32">
        <v>-3.4999999999999991</v>
      </c>
      <c r="S4" s="2" t="s">
        <v>31</v>
      </c>
      <c r="T4" s="32">
        <v>6.5</v>
      </c>
    </row>
    <row r="5" spans="1:20" x14ac:dyDescent="0.2">
      <c r="A5" s="5" t="s">
        <v>40</v>
      </c>
      <c r="B5" s="14">
        <f>'Q18-GA44-GA50'!B5-'Q19-GA51-GA56'!B5</f>
        <v>1.4000000000000001</v>
      </c>
      <c r="C5" s="14">
        <f>'Q18-GA44-GA50'!C5-'Q19-GA51-GA56'!C5</f>
        <v>-3.0999999999999996</v>
      </c>
      <c r="D5" s="14">
        <f>'Q18-GA44-GA50'!D5-'Q19-GA51-GA56'!D5</f>
        <v>2.2000000000000002</v>
      </c>
      <c r="E5" s="14">
        <f>'Q18-GA44-GA50'!E5-'Q19-GA51-GA56'!E5</f>
        <v>2</v>
      </c>
      <c r="F5" s="14">
        <f>'Q18-GA44-GA50'!F5-'Q19-GA51-GA56'!F5</f>
        <v>-4.5999999999999996</v>
      </c>
      <c r="G5" s="14">
        <f>'Q18-GA44-GA50'!G5-'Q19-GA51-GA56'!G5</f>
        <v>3.3000000000000003</v>
      </c>
      <c r="I5" s="2" t="s">
        <v>51</v>
      </c>
      <c r="J5" s="32">
        <v>2.9000000000000004</v>
      </c>
      <c r="K5" s="2" t="s">
        <v>48</v>
      </c>
      <c r="L5" s="32">
        <v>-2.5</v>
      </c>
      <c r="M5" s="2" t="s">
        <v>39</v>
      </c>
      <c r="N5" s="32">
        <v>2.4</v>
      </c>
      <c r="O5" s="2" t="s">
        <v>45</v>
      </c>
      <c r="P5" s="32">
        <v>2.5</v>
      </c>
      <c r="Q5" s="2" t="s">
        <v>636</v>
      </c>
      <c r="R5" s="32">
        <v>-3.5999999999999996</v>
      </c>
      <c r="S5" s="2" t="s">
        <v>52</v>
      </c>
      <c r="T5" s="32">
        <v>4.2</v>
      </c>
    </row>
    <row r="6" spans="1:20" x14ac:dyDescent="0.2">
      <c r="A6" s="5" t="s">
        <v>52</v>
      </c>
      <c r="B6" s="14">
        <f>'Q18-GA44-GA50'!B6-'Q19-GA51-GA56'!B6</f>
        <v>2.7</v>
      </c>
      <c r="C6" s="14">
        <f>'Q18-GA44-GA50'!C6-'Q19-GA51-GA56'!C6</f>
        <v>-3</v>
      </c>
      <c r="D6" s="14">
        <f>'Q18-GA44-GA50'!D6-'Q19-GA51-GA56'!D6</f>
        <v>2</v>
      </c>
      <c r="E6" s="14">
        <f>'Q18-GA44-GA50'!E6-'Q19-GA51-GA56'!E6</f>
        <v>2.2999999999999998</v>
      </c>
      <c r="F6" s="14">
        <f>'Q18-GA44-GA50'!F6-'Q19-GA51-GA56'!F6</f>
        <v>-3.9000000000000004</v>
      </c>
      <c r="G6" s="14">
        <f>'Q18-GA44-GA50'!G6-'Q19-GA51-GA56'!G6</f>
        <v>4.2</v>
      </c>
      <c r="I6" s="2" t="s">
        <v>39</v>
      </c>
      <c r="J6" s="32">
        <v>2.7</v>
      </c>
      <c r="K6" s="2" t="s">
        <v>44</v>
      </c>
      <c r="L6" s="32">
        <v>-2.8</v>
      </c>
      <c r="M6" s="2" t="s">
        <v>69</v>
      </c>
      <c r="N6" s="32">
        <v>2.4</v>
      </c>
      <c r="O6" s="2" t="s">
        <v>52</v>
      </c>
      <c r="P6" s="32">
        <v>2.2999999999999998</v>
      </c>
      <c r="Q6" s="2" t="s">
        <v>44</v>
      </c>
      <c r="R6" s="32">
        <v>-3.6999999999999997</v>
      </c>
      <c r="S6" s="2" t="s">
        <v>41</v>
      </c>
      <c r="T6" s="32">
        <v>3.7</v>
      </c>
    </row>
    <row r="7" spans="1:20" x14ac:dyDescent="0.2">
      <c r="A7" s="30" t="s">
        <v>31</v>
      </c>
      <c r="B7" s="31">
        <f>'Q18-GA44-GA50'!B7-'Q19-GA51-GA56'!B7</f>
        <v>0.8</v>
      </c>
      <c r="C7" s="31">
        <f>'Q18-GA44-GA50'!C7-'Q19-GA51-GA56'!C7</f>
        <v>-4.0999999999999996</v>
      </c>
      <c r="D7" s="31">
        <f>'Q18-GA44-GA50'!D7-'Q19-GA51-GA56'!D7</f>
        <v>1.5</v>
      </c>
      <c r="E7" s="31">
        <f>'Q18-GA44-GA50'!E7-'Q19-GA51-GA56'!E7</f>
        <v>1.8</v>
      </c>
      <c r="F7" s="31">
        <f>'Q18-GA44-GA50'!F7-'Q19-GA51-GA56'!F7</f>
        <v>-7</v>
      </c>
      <c r="G7" s="31">
        <f>'Q18-GA44-GA50'!G7-'Q19-GA51-GA56'!G7</f>
        <v>6.5</v>
      </c>
      <c r="I7" s="2" t="s">
        <v>52</v>
      </c>
      <c r="J7" s="32">
        <v>2.7</v>
      </c>
      <c r="K7" s="2" t="s">
        <v>53</v>
      </c>
      <c r="L7" s="32">
        <v>-2.8</v>
      </c>
      <c r="M7" s="2" t="s">
        <v>40</v>
      </c>
      <c r="N7" s="32">
        <v>2.2000000000000002</v>
      </c>
      <c r="O7" s="2" t="s">
        <v>39</v>
      </c>
      <c r="P7" s="32">
        <v>2.2000000000000002</v>
      </c>
      <c r="Q7" s="2" t="s">
        <v>48</v>
      </c>
      <c r="R7" s="32">
        <v>-3.7999999999999989</v>
      </c>
      <c r="S7" s="2" t="s">
        <v>640</v>
      </c>
      <c r="T7" s="32">
        <v>3.4000000000000004</v>
      </c>
    </row>
    <row r="8" spans="1:20" x14ac:dyDescent="0.2">
      <c r="A8" s="5" t="s">
        <v>640</v>
      </c>
      <c r="B8" s="14">
        <f>'Q18-GA44-GA50'!B8-'Q19-GA51-GA56'!B8</f>
        <v>1.7000000000000002</v>
      </c>
      <c r="C8" s="14">
        <f>'Q18-GA44-GA50'!C8-'Q19-GA51-GA56'!C8</f>
        <v>-4.3</v>
      </c>
      <c r="D8" s="14">
        <f>'Q18-GA44-GA50'!D8-'Q19-GA51-GA56'!D8</f>
        <v>1.8</v>
      </c>
      <c r="E8" s="14">
        <f>'Q18-GA44-GA50'!E8-'Q19-GA51-GA56'!E8</f>
        <v>2</v>
      </c>
      <c r="F8" s="14">
        <f>'Q18-GA44-GA50'!F8-'Q19-GA51-GA56'!F8</f>
        <v>-5.8000000000000007</v>
      </c>
      <c r="G8" s="14">
        <f>'Q18-GA44-GA50'!G8-'Q19-GA51-GA56'!G8</f>
        <v>3.4000000000000004</v>
      </c>
      <c r="I8" s="2" t="s">
        <v>41</v>
      </c>
      <c r="J8" s="32">
        <v>2</v>
      </c>
      <c r="K8" s="2" t="s">
        <v>42</v>
      </c>
      <c r="L8" s="32">
        <v>-2.9</v>
      </c>
      <c r="M8" s="2" t="s">
        <v>51</v>
      </c>
      <c r="N8" s="32">
        <v>2.2000000000000002</v>
      </c>
      <c r="O8" s="2" t="s">
        <v>41</v>
      </c>
      <c r="P8" s="32">
        <v>2.2000000000000002</v>
      </c>
      <c r="Q8" s="2" t="s">
        <v>45</v>
      </c>
      <c r="R8" s="32">
        <v>-3.8</v>
      </c>
      <c r="S8" s="2" t="s">
        <v>40</v>
      </c>
      <c r="T8" s="32">
        <v>3.3000000000000003</v>
      </c>
    </row>
    <row r="9" spans="1:20" x14ac:dyDescent="0.2">
      <c r="A9" s="5" t="s">
        <v>41</v>
      </c>
      <c r="B9" s="14">
        <f>'Q18-GA44-GA50'!B9-'Q19-GA51-GA56'!B9</f>
        <v>2</v>
      </c>
      <c r="C9" s="14">
        <f>'Q18-GA44-GA50'!C9-'Q19-GA51-GA56'!C9</f>
        <v>-3.5</v>
      </c>
      <c r="D9" s="14">
        <f>'Q18-GA44-GA50'!D9-'Q19-GA51-GA56'!D9</f>
        <v>1.7999999999999998</v>
      </c>
      <c r="E9" s="14">
        <f>'Q18-GA44-GA50'!E9-'Q19-GA51-GA56'!E9</f>
        <v>2.2000000000000002</v>
      </c>
      <c r="F9" s="14">
        <f>'Q18-GA44-GA50'!F9-'Q19-GA51-GA56'!F9</f>
        <v>-4.0000000000000009</v>
      </c>
      <c r="G9" s="14">
        <f>'Q18-GA44-GA50'!G9-'Q19-GA51-GA56'!G9</f>
        <v>3.7</v>
      </c>
      <c r="I9" s="2" t="s">
        <v>44</v>
      </c>
      <c r="J9" s="32">
        <v>2</v>
      </c>
      <c r="K9" s="2" t="s">
        <v>52</v>
      </c>
      <c r="L9" s="32">
        <v>-3</v>
      </c>
      <c r="M9" s="2" t="s">
        <v>42</v>
      </c>
      <c r="N9" s="32">
        <v>2.1999999999999997</v>
      </c>
      <c r="O9" s="2" t="s">
        <v>69</v>
      </c>
      <c r="P9" s="32">
        <v>2.1</v>
      </c>
      <c r="Q9" s="2" t="s">
        <v>46</v>
      </c>
      <c r="R9" s="32">
        <v>-3.8000000000000007</v>
      </c>
      <c r="S9" s="2" t="s">
        <v>44</v>
      </c>
      <c r="T9" s="32">
        <v>3.2</v>
      </c>
    </row>
    <row r="10" spans="1:20" x14ac:dyDescent="0.2">
      <c r="A10" s="5" t="s">
        <v>42</v>
      </c>
      <c r="B10" s="14">
        <f>'Q18-GA44-GA50'!B10-'Q19-GA51-GA56'!B10</f>
        <v>1.7999999999999998</v>
      </c>
      <c r="C10" s="14">
        <f>'Q18-GA44-GA50'!C10-'Q19-GA51-GA56'!C10</f>
        <v>-2.9</v>
      </c>
      <c r="D10" s="14">
        <f>'Q18-GA44-GA50'!D10-'Q19-GA51-GA56'!D10</f>
        <v>2.1999999999999997</v>
      </c>
      <c r="E10" s="14">
        <f>'Q18-GA44-GA50'!E10-'Q19-GA51-GA56'!E10</f>
        <v>1.8</v>
      </c>
      <c r="F10" s="14">
        <f>'Q18-GA44-GA50'!F10-'Q19-GA51-GA56'!F10</f>
        <v>-3.4999999999999991</v>
      </c>
      <c r="G10" s="14">
        <f>'Q18-GA44-GA50'!G10-'Q19-GA51-GA56'!G10</f>
        <v>3</v>
      </c>
      <c r="I10" s="2" t="s">
        <v>48</v>
      </c>
      <c r="J10" s="32">
        <v>2</v>
      </c>
      <c r="K10" s="2" t="s">
        <v>40</v>
      </c>
      <c r="L10" s="32">
        <v>-3.0999999999999996</v>
      </c>
      <c r="M10" s="2" t="s">
        <v>43</v>
      </c>
      <c r="N10" s="32">
        <v>2.1</v>
      </c>
      <c r="O10" s="2" t="s">
        <v>46</v>
      </c>
      <c r="P10" s="32">
        <v>2.1</v>
      </c>
      <c r="Q10" s="2" t="s">
        <v>52</v>
      </c>
      <c r="R10" s="32">
        <v>-3.9000000000000004</v>
      </c>
      <c r="S10" s="2" t="s">
        <v>42</v>
      </c>
      <c r="T10" s="32">
        <v>3</v>
      </c>
    </row>
    <row r="11" spans="1:20" x14ac:dyDescent="0.2">
      <c r="A11" s="5" t="s">
        <v>636</v>
      </c>
      <c r="B11" s="14">
        <f>'Q18-GA44-GA50'!B11-'Q19-GA51-GA56'!B11</f>
        <v>1.6</v>
      </c>
      <c r="C11" s="14">
        <f>'Q18-GA44-GA50'!C11-'Q19-GA51-GA56'!C11</f>
        <v>-4.1999999999999993</v>
      </c>
      <c r="D11" s="14">
        <f>'Q18-GA44-GA50'!D11-'Q19-GA51-GA56'!D11</f>
        <v>2.0999999999999996</v>
      </c>
      <c r="E11" s="14">
        <f>'Q18-GA44-GA50'!E11-'Q19-GA51-GA56'!E11</f>
        <v>1.3</v>
      </c>
      <c r="F11" s="14">
        <f>'Q18-GA44-GA50'!F11-'Q19-GA51-GA56'!F11</f>
        <v>-3.5999999999999996</v>
      </c>
      <c r="G11" s="14">
        <f>'Q18-GA44-GA50'!G11-'Q19-GA51-GA56'!G11</f>
        <v>3</v>
      </c>
      <c r="I11" s="2" t="s">
        <v>46</v>
      </c>
      <c r="J11" s="32">
        <v>1.8</v>
      </c>
      <c r="K11" s="2" t="s">
        <v>45</v>
      </c>
      <c r="L11" s="32">
        <v>-3.0999999999999996</v>
      </c>
      <c r="M11" s="2" t="s">
        <v>30</v>
      </c>
      <c r="N11" s="32">
        <v>2.1</v>
      </c>
      <c r="O11" s="2" t="s">
        <v>40</v>
      </c>
      <c r="P11" s="32">
        <v>2</v>
      </c>
      <c r="Q11" s="2" t="s">
        <v>41</v>
      </c>
      <c r="R11" s="32">
        <v>-4.0000000000000009</v>
      </c>
      <c r="S11" s="2" t="s">
        <v>636</v>
      </c>
      <c r="T11" s="32">
        <v>3</v>
      </c>
    </row>
    <row r="12" spans="1:20" x14ac:dyDescent="0.2">
      <c r="A12" s="5" t="s">
        <v>43</v>
      </c>
      <c r="B12" s="14">
        <f>'Q18-GA44-GA50'!B12-'Q19-GA51-GA56'!B12</f>
        <v>1.1000000000000001</v>
      </c>
      <c r="C12" s="14">
        <f>'Q18-GA44-GA50'!C12-'Q19-GA51-GA56'!C12</f>
        <v>-3.5</v>
      </c>
      <c r="D12" s="14">
        <f>'Q18-GA44-GA50'!D12-'Q19-GA51-GA56'!D12</f>
        <v>2.1</v>
      </c>
      <c r="E12" s="14">
        <f>'Q18-GA44-GA50'!E12-'Q19-GA51-GA56'!E12</f>
        <v>1.4</v>
      </c>
      <c r="F12" s="14">
        <f>'Q18-GA44-GA50'!F12-'Q19-GA51-GA56'!F12</f>
        <v>-4.1999999999999993</v>
      </c>
      <c r="G12" s="14">
        <f>'Q18-GA44-GA50'!G12-'Q19-GA51-GA56'!G12</f>
        <v>2</v>
      </c>
      <c r="I12" s="2" t="s">
        <v>30</v>
      </c>
      <c r="J12" s="32">
        <v>1.8</v>
      </c>
      <c r="K12" s="2" t="s">
        <v>51</v>
      </c>
      <c r="L12" s="32">
        <v>-3.3</v>
      </c>
      <c r="M12" s="2" t="s">
        <v>636</v>
      </c>
      <c r="N12" s="32">
        <v>2.0999999999999996</v>
      </c>
      <c r="O12" s="2" t="s">
        <v>640</v>
      </c>
      <c r="P12" s="32">
        <v>2</v>
      </c>
      <c r="Q12" s="2" t="s">
        <v>43</v>
      </c>
      <c r="R12" s="32">
        <v>-4.1999999999999993</v>
      </c>
      <c r="S12" s="2" t="s">
        <v>69</v>
      </c>
      <c r="T12" s="32">
        <v>3</v>
      </c>
    </row>
    <row r="13" spans="1:20" x14ac:dyDescent="0.2">
      <c r="A13" s="5" t="s">
        <v>69</v>
      </c>
      <c r="B13" s="14">
        <f>'Q18-GA44-GA50'!B13-'Q19-GA51-GA56'!B13</f>
        <v>1.2</v>
      </c>
      <c r="C13" s="14">
        <f>'Q18-GA44-GA50'!C13-'Q19-GA51-GA56'!C13</f>
        <v>-4.2</v>
      </c>
      <c r="D13" s="14">
        <f>'Q18-GA44-GA50'!D13-'Q19-GA51-GA56'!D13</f>
        <v>2.4</v>
      </c>
      <c r="E13" s="14">
        <f>'Q18-GA44-GA50'!E13-'Q19-GA51-GA56'!E13</f>
        <v>2.1</v>
      </c>
      <c r="F13" s="14">
        <f>'Q18-GA44-GA50'!F13-'Q19-GA51-GA56'!F13</f>
        <v>-4.7000000000000011</v>
      </c>
      <c r="G13" s="14">
        <f>'Q18-GA44-GA50'!G13-'Q19-GA51-GA56'!G13</f>
        <v>3</v>
      </c>
      <c r="I13" s="2" t="s">
        <v>42</v>
      </c>
      <c r="J13" s="32">
        <v>1.7999999999999998</v>
      </c>
      <c r="K13" s="2" t="s">
        <v>30</v>
      </c>
      <c r="L13" s="32">
        <v>-3.4000000000000004</v>
      </c>
      <c r="M13" s="2" t="s">
        <v>52</v>
      </c>
      <c r="N13" s="32">
        <v>2</v>
      </c>
      <c r="O13" s="2" t="s">
        <v>47</v>
      </c>
      <c r="P13" s="32">
        <v>2</v>
      </c>
      <c r="Q13" s="2" t="s">
        <v>30</v>
      </c>
      <c r="R13" s="32">
        <v>-4.3000000000000007</v>
      </c>
      <c r="S13" s="2" t="s">
        <v>53</v>
      </c>
      <c r="T13" s="32">
        <v>2.9000000000000004</v>
      </c>
    </row>
    <row r="14" spans="1:20" x14ac:dyDescent="0.2">
      <c r="A14" s="5" t="s">
        <v>44</v>
      </c>
      <c r="B14" s="14">
        <f>'Q18-GA44-GA50'!B14-'Q19-GA51-GA56'!B14</f>
        <v>2</v>
      </c>
      <c r="C14" s="14">
        <f>'Q18-GA44-GA50'!C14-'Q19-GA51-GA56'!C14</f>
        <v>-2.8</v>
      </c>
      <c r="D14" s="14">
        <f>'Q18-GA44-GA50'!D14-'Q19-GA51-GA56'!D14</f>
        <v>2.6</v>
      </c>
      <c r="E14" s="14">
        <f>'Q18-GA44-GA50'!E14-'Q19-GA51-GA56'!E14</f>
        <v>2.5999999999999996</v>
      </c>
      <c r="F14" s="14">
        <f>'Q18-GA44-GA50'!F14-'Q19-GA51-GA56'!F14</f>
        <v>-3.6999999999999997</v>
      </c>
      <c r="G14" s="14">
        <f>'Q18-GA44-GA50'!G14-'Q19-GA51-GA56'!G14</f>
        <v>3.2</v>
      </c>
      <c r="I14" s="2" t="s">
        <v>640</v>
      </c>
      <c r="J14" s="32">
        <v>1.7000000000000002</v>
      </c>
      <c r="K14" s="2" t="s">
        <v>41</v>
      </c>
      <c r="L14" s="32">
        <v>-3.5</v>
      </c>
      <c r="M14" s="2" t="s">
        <v>46</v>
      </c>
      <c r="N14" s="32">
        <v>1.9</v>
      </c>
      <c r="O14" s="2" t="s">
        <v>30</v>
      </c>
      <c r="P14" s="32">
        <v>2</v>
      </c>
      <c r="Q14" s="2" t="s">
        <v>47</v>
      </c>
      <c r="R14" s="32">
        <v>-4.4000000000000004</v>
      </c>
      <c r="S14" s="2" t="s">
        <v>47</v>
      </c>
      <c r="T14" s="32">
        <v>2.9</v>
      </c>
    </row>
    <row r="15" spans="1:20" x14ac:dyDescent="0.2">
      <c r="A15" s="5" t="s">
        <v>45</v>
      </c>
      <c r="B15" s="14">
        <f>'Q18-GA44-GA50'!B15-'Q19-GA51-GA56'!B15</f>
        <v>3</v>
      </c>
      <c r="C15" s="14">
        <f>'Q18-GA44-GA50'!C15-'Q19-GA51-GA56'!C15</f>
        <v>-3.0999999999999996</v>
      </c>
      <c r="D15" s="14">
        <f>'Q18-GA44-GA50'!D15-'Q19-GA51-GA56'!D15</f>
        <v>1.8000000000000003</v>
      </c>
      <c r="E15" s="14">
        <f>'Q18-GA44-GA50'!E15-'Q19-GA51-GA56'!E15</f>
        <v>2.5</v>
      </c>
      <c r="F15" s="14">
        <f>'Q18-GA44-GA50'!F15-'Q19-GA51-GA56'!F15</f>
        <v>-3.8</v>
      </c>
      <c r="G15" s="14">
        <f>'Q18-GA44-GA50'!G15-'Q19-GA51-GA56'!G15</f>
        <v>2.6000000000000005</v>
      </c>
      <c r="I15" s="2" t="s">
        <v>636</v>
      </c>
      <c r="J15" s="32">
        <v>1.6</v>
      </c>
      <c r="K15" s="2" t="s">
        <v>43</v>
      </c>
      <c r="L15" s="32">
        <v>-3.5</v>
      </c>
      <c r="M15" s="2" t="s">
        <v>53</v>
      </c>
      <c r="N15" s="32">
        <v>1.9</v>
      </c>
      <c r="O15" s="2" t="s">
        <v>53</v>
      </c>
      <c r="P15" s="32">
        <v>1.9</v>
      </c>
      <c r="Q15" s="2" t="s">
        <v>40</v>
      </c>
      <c r="R15" s="32">
        <v>-4.5999999999999996</v>
      </c>
      <c r="S15" s="2" t="s">
        <v>45</v>
      </c>
      <c r="T15" s="32">
        <v>2.6000000000000005</v>
      </c>
    </row>
    <row r="16" spans="1:20" x14ac:dyDescent="0.2">
      <c r="A16" s="5" t="s">
        <v>46</v>
      </c>
      <c r="B16" s="14">
        <f>'Q18-GA44-GA50'!B16-'Q19-GA51-GA56'!B16</f>
        <v>1.8</v>
      </c>
      <c r="C16" s="14">
        <f>'Q18-GA44-GA50'!C16-'Q19-GA51-GA56'!C16</f>
        <v>-2.5</v>
      </c>
      <c r="D16" s="14">
        <f>'Q18-GA44-GA50'!D16-'Q19-GA51-GA56'!D16</f>
        <v>1.9</v>
      </c>
      <c r="E16" s="14">
        <f>'Q18-GA44-GA50'!E16-'Q19-GA51-GA56'!E16</f>
        <v>2.1</v>
      </c>
      <c r="F16" s="14">
        <f>'Q18-GA44-GA50'!F16-'Q19-GA51-GA56'!F16</f>
        <v>-3.8000000000000007</v>
      </c>
      <c r="G16" s="14">
        <f>'Q18-GA44-GA50'!G16-'Q19-GA51-GA56'!G16</f>
        <v>1.9999999999999996</v>
      </c>
      <c r="I16" s="2" t="s">
        <v>40</v>
      </c>
      <c r="J16" s="32">
        <v>1.4000000000000001</v>
      </c>
      <c r="K16" s="2" t="s">
        <v>47</v>
      </c>
      <c r="L16" s="32">
        <v>-3.5</v>
      </c>
      <c r="M16" s="2" t="s">
        <v>45</v>
      </c>
      <c r="N16" s="32">
        <v>1.8000000000000003</v>
      </c>
      <c r="O16" s="2" t="s">
        <v>31</v>
      </c>
      <c r="P16" s="32">
        <v>1.8</v>
      </c>
      <c r="Q16" s="2" t="s">
        <v>39</v>
      </c>
      <c r="R16" s="32">
        <v>-4.6000000000000005</v>
      </c>
      <c r="S16" s="2" t="s">
        <v>30</v>
      </c>
      <c r="T16" s="32">
        <v>2.6</v>
      </c>
    </row>
    <row r="17" spans="1:28" x14ac:dyDescent="0.2">
      <c r="A17" s="5" t="s">
        <v>51</v>
      </c>
      <c r="B17" s="14">
        <f>'Q18-GA44-GA50'!B17-'Q19-GA51-GA56'!B17</f>
        <v>2.9000000000000004</v>
      </c>
      <c r="C17" s="14">
        <f>'Q18-GA44-GA50'!C17-'Q19-GA51-GA56'!C17</f>
        <v>-3.3</v>
      </c>
      <c r="D17" s="14">
        <f>'Q18-GA44-GA50'!D17-'Q19-GA51-GA56'!D17</f>
        <v>2.2000000000000002</v>
      </c>
      <c r="E17" s="14">
        <f>'Q18-GA44-GA50'!E17-'Q19-GA51-GA56'!E17</f>
        <v>1.5</v>
      </c>
      <c r="F17" s="14">
        <f>'Q18-GA44-GA50'!F17-'Q19-GA51-GA56'!F17</f>
        <v>-5.0999999999999996</v>
      </c>
      <c r="G17" s="14">
        <f>'Q18-GA44-GA50'!G17-'Q19-GA51-GA56'!G17</f>
        <v>1.1000000000000001</v>
      </c>
      <c r="I17" s="2" t="s">
        <v>69</v>
      </c>
      <c r="J17" s="32">
        <v>1.2</v>
      </c>
      <c r="K17" s="2" t="s">
        <v>39</v>
      </c>
      <c r="L17" s="32">
        <v>-3.9</v>
      </c>
      <c r="M17" s="2" t="s">
        <v>47</v>
      </c>
      <c r="N17" s="32">
        <v>1.8000000000000003</v>
      </c>
      <c r="O17" s="2" t="s">
        <v>42</v>
      </c>
      <c r="P17" s="32">
        <v>1.8</v>
      </c>
      <c r="Q17" s="2" t="s">
        <v>69</v>
      </c>
      <c r="R17" s="32">
        <v>-4.7000000000000011</v>
      </c>
      <c r="S17" s="2" t="s">
        <v>39</v>
      </c>
      <c r="T17" s="32">
        <v>2.5999999999999996</v>
      </c>
    </row>
    <row r="18" spans="1:28" x14ac:dyDescent="0.2">
      <c r="A18" s="5" t="s">
        <v>47</v>
      </c>
      <c r="B18" s="14">
        <f>'Q18-GA44-GA50'!B18-'Q19-GA51-GA56'!B18</f>
        <v>0.60000000000000009</v>
      </c>
      <c r="C18" s="14">
        <f>'Q18-GA44-GA50'!C18-'Q19-GA51-GA56'!C18</f>
        <v>-3.5</v>
      </c>
      <c r="D18" s="14">
        <f>'Q18-GA44-GA50'!D18-'Q19-GA51-GA56'!D18</f>
        <v>1.8000000000000003</v>
      </c>
      <c r="E18" s="14">
        <f>'Q18-GA44-GA50'!E18-'Q19-GA51-GA56'!E18</f>
        <v>2</v>
      </c>
      <c r="F18" s="14">
        <f>'Q18-GA44-GA50'!F18-'Q19-GA51-GA56'!F18</f>
        <v>-4.4000000000000004</v>
      </c>
      <c r="G18" s="14">
        <f>'Q18-GA44-GA50'!G18-'Q19-GA51-GA56'!G18</f>
        <v>2.9</v>
      </c>
      <c r="I18" s="2" t="s">
        <v>43</v>
      </c>
      <c r="J18" s="32">
        <v>1.1000000000000001</v>
      </c>
      <c r="K18" s="2" t="s">
        <v>31</v>
      </c>
      <c r="L18" s="32">
        <v>-4.0999999999999996</v>
      </c>
      <c r="M18" s="2" t="s">
        <v>640</v>
      </c>
      <c r="N18" s="32">
        <v>1.8</v>
      </c>
      <c r="O18" s="2" t="s">
        <v>48</v>
      </c>
      <c r="P18" s="32">
        <v>1.6</v>
      </c>
      <c r="Q18" s="2" t="s">
        <v>51</v>
      </c>
      <c r="R18" s="32">
        <v>-5.0999999999999996</v>
      </c>
      <c r="S18" s="2" t="s">
        <v>48</v>
      </c>
      <c r="T18" s="32">
        <v>2.4</v>
      </c>
    </row>
    <row r="19" spans="1:28" x14ac:dyDescent="0.2">
      <c r="A19" s="5" t="s">
        <v>48</v>
      </c>
      <c r="B19" s="14">
        <f>'Q18-GA44-GA50'!B19-'Q19-GA51-GA56'!B19</f>
        <v>2</v>
      </c>
      <c r="C19" s="14">
        <f>'Q18-GA44-GA50'!C19-'Q19-GA51-GA56'!C19</f>
        <v>-2.5</v>
      </c>
      <c r="D19" s="14">
        <f>'Q18-GA44-GA50'!D19-'Q19-GA51-GA56'!D19</f>
        <v>1.5999999999999999</v>
      </c>
      <c r="E19" s="14">
        <f>'Q18-GA44-GA50'!E19-'Q19-GA51-GA56'!E19</f>
        <v>1.6</v>
      </c>
      <c r="F19" s="14">
        <f>'Q18-GA44-GA50'!F19-'Q19-GA51-GA56'!F19</f>
        <v>-3.7999999999999989</v>
      </c>
      <c r="G19" s="14">
        <f>'Q18-GA44-GA50'!G19-'Q19-GA51-GA56'!G19</f>
        <v>2.4</v>
      </c>
      <c r="I19" s="2" t="s">
        <v>31</v>
      </c>
      <c r="J19" s="32">
        <v>0.8</v>
      </c>
      <c r="K19" s="2" t="s">
        <v>636</v>
      </c>
      <c r="L19" s="32">
        <v>-4.1999999999999993</v>
      </c>
      <c r="M19" s="2" t="s">
        <v>41</v>
      </c>
      <c r="N19" s="32">
        <v>1.7999999999999998</v>
      </c>
      <c r="O19" s="2" t="s">
        <v>51</v>
      </c>
      <c r="P19" s="32">
        <v>1.5</v>
      </c>
      <c r="Q19" s="2" t="s">
        <v>53</v>
      </c>
      <c r="R19" s="32">
        <v>-5.5</v>
      </c>
      <c r="S19" s="2" t="s">
        <v>43</v>
      </c>
      <c r="T19" s="32">
        <v>2</v>
      </c>
    </row>
    <row r="20" spans="1:28" x14ac:dyDescent="0.2">
      <c r="A20" s="5" t="s">
        <v>53</v>
      </c>
      <c r="B20" s="14">
        <f>'Q18-GA44-GA50'!B20-'Q19-GA51-GA56'!B20</f>
        <v>0.5</v>
      </c>
      <c r="C20" s="14">
        <f>'Q18-GA44-GA50'!C20-'Q19-GA51-GA56'!C20</f>
        <v>-2.8</v>
      </c>
      <c r="D20" s="14">
        <f>'Q18-GA44-GA50'!D20-'Q19-GA51-GA56'!D20</f>
        <v>1.9</v>
      </c>
      <c r="E20" s="14">
        <f>'Q18-GA44-GA50'!E20-'Q19-GA51-GA56'!E20</f>
        <v>1.9</v>
      </c>
      <c r="F20" s="14">
        <f>'Q18-GA44-GA50'!F20-'Q19-GA51-GA56'!F20</f>
        <v>-5.5</v>
      </c>
      <c r="G20" s="14">
        <f>'Q18-GA44-GA50'!G20-'Q19-GA51-GA56'!G20</f>
        <v>2.9000000000000004</v>
      </c>
      <c r="I20" s="2" t="s">
        <v>47</v>
      </c>
      <c r="J20" s="32">
        <v>0.60000000000000009</v>
      </c>
      <c r="K20" s="2" t="s">
        <v>69</v>
      </c>
      <c r="L20" s="32">
        <v>-4.2</v>
      </c>
      <c r="M20" s="2" t="s">
        <v>48</v>
      </c>
      <c r="N20" s="32">
        <v>1.5999999999999999</v>
      </c>
      <c r="O20" s="2" t="s">
        <v>43</v>
      </c>
      <c r="P20" s="32">
        <v>1.4</v>
      </c>
      <c r="Q20" s="2" t="s">
        <v>640</v>
      </c>
      <c r="R20" s="32">
        <v>-5.8000000000000007</v>
      </c>
      <c r="S20" s="2" t="s">
        <v>46</v>
      </c>
      <c r="T20" s="32">
        <v>1.9999999999999996</v>
      </c>
    </row>
    <row r="21" spans="1:28" x14ac:dyDescent="0.2">
      <c r="A21" s="30" t="s">
        <v>30</v>
      </c>
      <c r="B21" s="31">
        <f>'Q18-GA44-GA50'!B21-'Q19-GA51-GA56'!B21</f>
        <v>1.8</v>
      </c>
      <c r="C21" s="31">
        <f>'Q18-GA44-GA50'!C21-'Q19-GA51-GA56'!C21</f>
        <v>-3.4000000000000004</v>
      </c>
      <c r="D21" s="31">
        <f>'Q18-GA44-GA50'!D21-'Q19-GA51-GA56'!D21</f>
        <v>2.1</v>
      </c>
      <c r="E21" s="31">
        <f>'Q18-GA44-GA50'!E21-'Q19-GA51-GA56'!E21</f>
        <v>2</v>
      </c>
      <c r="F21" s="31">
        <f>'Q18-GA44-GA50'!F21-'Q19-GA51-GA56'!F21</f>
        <v>-4.3000000000000007</v>
      </c>
      <c r="G21" s="31">
        <f>'Q18-GA44-GA50'!G21-'Q19-GA51-GA56'!G21</f>
        <v>2.6</v>
      </c>
      <c r="I21" s="2" t="s">
        <v>53</v>
      </c>
      <c r="J21" s="32">
        <v>0.5</v>
      </c>
      <c r="K21" s="2" t="s">
        <v>640</v>
      </c>
      <c r="L21" s="32">
        <v>-4.3</v>
      </c>
      <c r="M21" s="2" t="s">
        <v>31</v>
      </c>
      <c r="N21" s="32">
        <v>1.5</v>
      </c>
      <c r="O21" s="2" t="s">
        <v>636</v>
      </c>
      <c r="P21" s="32">
        <v>1.3</v>
      </c>
      <c r="Q21" s="2" t="s">
        <v>31</v>
      </c>
      <c r="R21" s="32">
        <v>-7</v>
      </c>
      <c r="S21" s="2" t="s">
        <v>51</v>
      </c>
      <c r="T21" s="32">
        <v>1.1000000000000001</v>
      </c>
    </row>
    <row r="22" spans="1:28" ht="38.25" customHeight="1" x14ac:dyDescent="0.2">
      <c r="A22" s="183" t="s">
        <v>700</v>
      </c>
      <c r="B22" s="183"/>
      <c r="C22" s="183"/>
      <c r="D22" s="183"/>
      <c r="E22" s="183"/>
      <c r="F22" s="183"/>
      <c r="G22" s="183"/>
    </row>
    <row r="23" spans="1:28" ht="27" customHeight="1" x14ac:dyDescent="0.2">
      <c r="A23" s="170" t="s">
        <v>694</v>
      </c>
      <c r="B23" s="170"/>
      <c r="C23" s="170"/>
      <c r="D23" s="170"/>
      <c r="E23" s="170"/>
      <c r="F23" s="170"/>
      <c r="G23" s="170"/>
      <c r="H23" s="1"/>
      <c r="I23" s="1"/>
      <c r="J23" s="1"/>
      <c r="K23" s="1"/>
    </row>
    <row r="24" spans="1:28" x14ac:dyDescent="0.2">
      <c r="A24" s="1"/>
      <c r="B24" s="1"/>
      <c r="C24" s="1"/>
      <c r="D24" s="1"/>
      <c r="E24" s="1"/>
      <c r="F24" s="1"/>
      <c r="G24" s="1"/>
      <c r="H24" s="1"/>
      <c r="I24" s="1"/>
      <c r="J24" s="1"/>
    </row>
    <row r="25" spans="1:28" x14ac:dyDescent="0.2">
      <c r="A25" s="1"/>
      <c r="B25" s="1"/>
      <c r="C25" s="1"/>
      <c r="D25" s="1"/>
      <c r="E25" s="1"/>
      <c r="F25" s="1"/>
      <c r="G25" s="1"/>
      <c r="H25" s="1"/>
      <c r="I25" s="1"/>
      <c r="J25" s="1"/>
      <c r="R25" s="32"/>
      <c r="T25" s="32"/>
      <c r="V25" s="32"/>
      <c r="X25" s="32"/>
      <c r="Z25" s="32"/>
      <c r="AB25" s="32"/>
    </row>
    <row r="26" spans="1:28" x14ac:dyDescent="0.2">
      <c r="A26" s="1"/>
      <c r="B26" s="1"/>
      <c r="C26" s="1"/>
      <c r="D26" s="1"/>
      <c r="E26" s="1"/>
      <c r="F26" s="1"/>
      <c r="G26" s="1"/>
      <c r="H26" s="1"/>
      <c r="I26" s="1"/>
      <c r="J26" s="1"/>
      <c r="R26" s="32"/>
      <c r="T26" s="32"/>
      <c r="V26" s="32"/>
      <c r="X26" s="32"/>
      <c r="Z26" s="32"/>
      <c r="AB26" s="32"/>
    </row>
    <row r="27" spans="1:28" x14ac:dyDescent="0.2">
      <c r="A27" s="1"/>
      <c r="B27" s="1"/>
      <c r="C27" s="1"/>
      <c r="D27" s="1"/>
      <c r="E27" s="1"/>
      <c r="F27" s="1"/>
      <c r="G27" s="1"/>
      <c r="H27" s="1"/>
      <c r="I27" s="1"/>
      <c r="J27" s="1"/>
      <c r="R27" s="32"/>
      <c r="T27" s="32"/>
      <c r="V27" s="32"/>
      <c r="X27" s="32"/>
      <c r="Z27" s="32"/>
      <c r="AB27" s="32"/>
    </row>
    <row r="28" spans="1:28" x14ac:dyDescent="0.2">
      <c r="A28" s="1"/>
      <c r="B28" s="1"/>
      <c r="C28" s="1"/>
      <c r="D28" s="1"/>
      <c r="E28" s="1"/>
      <c r="F28" s="1"/>
      <c r="G28" s="1"/>
      <c r="H28" s="1"/>
      <c r="I28" s="1"/>
      <c r="J28" s="1"/>
      <c r="R28" s="32"/>
      <c r="T28" s="32"/>
      <c r="V28" s="32"/>
      <c r="X28" s="32"/>
      <c r="Z28" s="32"/>
      <c r="AB28" s="32"/>
    </row>
    <row r="29" spans="1:28" x14ac:dyDescent="0.2">
      <c r="A29" s="1"/>
      <c r="B29" s="1"/>
      <c r="C29" s="1"/>
      <c r="D29" s="1"/>
      <c r="E29" s="1"/>
      <c r="F29" s="1"/>
      <c r="G29" s="1"/>
      <c r="H29" s="1"/>
      <c r="I29" s="1"/>
      <c r="J29" s="1"/>
      <c r="R29" s="32"/>
      <c r="T29" s="32"/>
      <c r="V29" s="32"/>
      <c r="X29" s="32"/>
      <c r="Z29" s="32"/>
      <c r="AB29" s="32"/>
    </row>
    <row r="30" spans="1:28" x14ac:dyDescent="0.2">
      <c r="A30" s="1"/>
      <c r="B30" s="1"/>
      <c r="C30" s="1"/>
      <c r="D30" s="1"/>
      <c r="E30" s="1"/>
      <c r="F30" s="1"/>
      <c r="G30" s="1"/>
      <c r="H30" s="1"/>
      <c r="I30" s="1"/>
      <c r="J30" s="1"/>
      <c r="R30" s="32"/>
      <c r="T30" s="32"/>
      <c r="V30" s="32"/>
      <c r="X30" s="32"/>
      <c r="Z30" s="32"/>
      <c r="AB30" s="32"/>
    </row>
    <row r="31" spans="1:28" x14ac:dyDescent="0.2">
      <c r="A31" s="1"/>
      <c r="B31" s="1"/>
      <c r="C31" s="1"/>
      <c r="D31" s="1"/>
      <c r="E31" s="1"/>
      <c r="F31" s="1"/>
      <c r="G31" s="1"/>
      <c r="H31" s="1"/>
      <c r="I31" s="1"/>
      <c r="J31" s="1"/>
      <c r="R31" s="32"/>
      <c r="T31" s="32"/>
      <c r="V31" s="32"/>
      <c r="X31" s="32"/>
      <c r="Z31" s="32"/>
      <c r="AB31" s="32"/>
    </row>
    <row r="32" spans="1:28" x14ac:dyDescent="0.2">
      <c r="A32" s="1"/>
      <c r="B32" s="1"/>
      <c r="C32" s="1"/>
      <c r="D32" s="1"/>
      <c r="E32" s="1"/>
      <c r="F32" s="1"/>
      <c r="G32" s="1"/>
      <c r="H32" s="1"/>
      <c r="I32" s="1"/>
      <c r="J32" s="1"/>
      <c r="R32" s="32"/>
      <c r="T32" s="32"/>
      <c r="V32" s="32"/>
      <c r="X32" s="32"/>
      <c r="Z32" s="32"/>
      <c r="AB32" s="32"/>
    </row>
    <row r="33" spans="1:28" x14ac:dyDescent="0.2">
      <c r="A33" s="1"/>
      <c r="B33" s="1"/>
      <c r="C33" s="1"/>
      <c r="D33" s="1"/>
      <c r="E33" s="1"/>
      <c r="F33" s="1"/>
      <c r="G33" s="1"/>
      <c r="H33" s="1"/>
      <c r="I33" s="1"/>
      <c r="J33" s="1"/>
      <c r="R33" s="32"/>
      <c r="T33" s="32"/>
      <c r="V33" s="32"/>
      <c r="X33" s="32"/>
      <c r="Z33" s="32"/>
      <c r="AB33" s="32"/>
    </row>
    <row r="34" spans="1:28" x14ac:dyDescent="0.2">
      <c r="A34" s="1"/>
      <c r="B34" s="1"/>
      <c r="C34" s="1"/>
      <c r="D34" s="1"/>
      <c r="E34" s="1"/>
      <c r="F34" s="1"/>
      <c r="G34" s="1"/>
      <c r="H34" s="1"/>
      <c r="I34" s="1"/>
      <c r="J34" s="1"/>
      <c r="R34" s="32"/>
      <c r="T34" s="32"/>
      <c r="V34" s="32"/>
      <c r="X34" s="32"/>
      <c r="Z34" s="32"/>
      <c r="AB34" s="32"/>
    </row>
    <row r="35" spans="1:28" x14ac:dyDescent="0.2">
      <c r="A35" s="1"/>
      <c r="B35" s="1"/>
      <c r="C35" s="1"/>
      <c r="D35" s="1"/>
      <c r="E35" s="1"/>
      <c r="F35" s="1"/>
      <c r="G35" s="1"/>
      <c r="H35" s="1"/>
      <c r="I35" s="1"/>
      <c r="J35" s="1"/>
      <c r="R35" s="32"/>
      <c r="T35" s="32"/>
      <c r="V35" s="32"/>
      <c r="X35" s="32"/>
      <c r="Z35" s="32"/>
      <c r="AB35" s="32"/>
    </row>
    <row r="36" spans="1:28" x14ac:dyDescent="0.2">
      <c r="A36" s="1"/>
      <c r="B36" s="1"/>
      <c r="C36" s="1"/>
      <c r="D36" s="1"/>
      <c r="E36" s="1"/>
      <c r="F36" s="1"/>
      <c r="G36" s="1"/>
      <c r="H36" s="1"/>
      <c r="I36" s="1"/>
      <c r="J36" s="1"/>
      <c r="R36" s="32"/>
      <c r="T36" s="32"/>
      <c r="V36" s="32"/>
      <c r="X36" s="32"/>
      <c r="Z36" s="32"/>
      <c r="AB36" s="32"/>
    </row>
    <row r="37" spans="1:28" x14ac:dyDescent="0.2">
      <c r="A37" s="1"/>
      <c r="B37" s="1"/>
      <c r="C37" s="1"/>
      <c r="D37" s="1"/>
      <c r="E37" s="1"/>
      <c r="F37" s="1"/>
      <c r="G37" s="1"/>
      <c r="H37" s="1"/>
      <c r="I37" s="1"/>
      <c r="J37" s="1"/>
      <c r="R37" s="32"/>
      <c r="T37" s="32"/>
      <c r="V37" s="32"/>
      <c r="X37" s="32"/>
      <c r="Z37" s="32"/>
      <c r="AB37" s="32"/>
    </row>
    <row r="38" spans="1:28" x14ac:dyDescent="0.2">
      <c r="A38" s="1"/>
      <c r="B38" s="1"/>
      <c r="C38" s="1"/>
      <c r="D38" s="1"/>
      <c r="E38" s="1"/>
      <c r="F38" s="1"/>
      <c r="G38" s="1"/>
      <c r="H38" s="1"/>
      <c r="I38" s="1"/>
      <c r="J38" s="1"/>
      <c r="R38" s="32"/>
      <c r="T38" s="32"/>
      <c r="V38" s="32"/>
      <c r="X38" s="32"/>
      <c r="Z38" s="32"/>
      <c r="AB38" s="32"/>
    </row>
    <row r="39" spans="1:28" x14ac:dyDescent="0.2">
      <c r="A39" s="1"/>
      <c r="B39" s="1"/>
      <c r="C39" s="1"/>
      <c r="D39" s="1"/>
      <c r="E39" s="1"/>
      <c r="F39" s="1"/>
      <c r="G39" s="1"/>
      <c r="H39" s="1"/>
      <c r="I39" s="1"/>
      <c r="J39" s="1"/>
      <c r="R39" s="32"/>
      <c r="T39" s="32"/>
      <c r="V39" s="32"/>
      <c r="X39" s="32"/>
      <c r="Z39" s="32"/>
      <c r="AB39" s="32"/>
    </row>
    <row r="40" spans="1:28" x14ac:dyDescent="0.2">
      <c r="A40" s="1"/>
      <c r="B40" s="1"/>
      <c r="C40" s="1"/>
      <c r="D40" s="1"/>
      <c r="E40" s="1"/>
      <c r="F40" s="1"/>
      <c r="G40" s="1"/>
      <c r="H40" s="1"/>
      <c r="I40" s="1"/>
      <c r="J40" s="1"/>
      <c r="R40" s="32"/>
      <c r="T40" s="32"/>
      <c r="V40" s="32"/>
      <c r="X40" s="32"/>
      <c r="Z40" s="32"/>
      <c r="AB40" s="32"/>
    </row>
    <row r="41" spans="1:28" x14ac:dyDescent="0.2">
      <c r="A41" s="1"/>
      <c r="B41" s="1"/>
      <c r="C41" s="1"/>
      <c r="D41" s="1"/>
      <c r="E41" s="1"/>
      <c r="F41" s="1"/>
      <c r="G41" s="1"/>
      <c r="H41" s="1"/>
      <c r="I41" s="1"/>
      <c r="J41" s="1"/>
      <c r="R41" s="32"/>
      <c r="T41" s="32"/>
      <c r="V41" s="32"/>
      <c r="X41" s="32"/>
      <c r="Z41" s="32"/>
      <c r="AB41" s="32"/>
    </row>
    <row r="42" spans="1:28" x14ac:dyDescent="0.2">
      <c r="A42" s="1"/>
      <c r="B42" s="1"/>
      <c r="C42" s="1"/>
      <c r="D42" s="1"/>
      <c r="E42" s="1"/>
      <c r="F42" s="1"/>
      <c r="G42" s="1"/>
      <c r="H42" s="1"/>
      <c r="I42" s="1"/>
      <c r="J42" s="1"/>
      <c r="R42" s="32"/>
      <c r="T42" s="32"/>
      <c r="V42" s="32"/>
      <c r="X42" s="32"/>
      <c r="Z42" s="32"/>
      <c r="AB42" s="32"/>
    </row>
    <row r="43" spans="1:28" x14ac:dyDescent="0.2">
      <c r="A43" s="1"/>
      <c r="B43" s="1"/>
      <c r="C43" s="1"/>
      <c r="D43" s="1"/>
      <c r="E43" s="1"/>
      <c r="F43" s="1"/>
      <c r="G43" s="1"/>
      <c r="H43" s="1"/>
      <c r="I43" s="1"/>
      <c r="J43" s="1"/>
    </row>
    <row r="44" spans="1:28" x14ac:dyDescent="0.2">
      <c r="A44" s="1"/>
      <c r="B44" s="1"/>
      <c r="C44" s="1"/>
      <c r="D44" s="1"/>
      <c r="E44" s="1"/>
      <c r="F44" s="1"/>
      <c r="G44" s="1"/>
      <c r="H44" s="1"/>
      <c r="I44" s="1"/>
      <c r="J44" s="1"/>
    </row>
    <row r="45" spans="1:28" x14ac:dyDescent="0.2">
      <c r="A45" s="1"/>
      <c r="B45" s="1"/>
      <c r="C45" s="1"/>
      <c r="D45" s="1"/>
      <c r="E45" s="1"/>
      <c r="F45" s="1"/>
      <c r="G45" s="1"/>
      <c r="H45" s="1"/>
      <c r="I45" s="1"/>
      <c r="J45" s="1"/>
    </row>
    <row r="46" spans="1:28" x14ac:dyDescent="0.2">
      <c r="A46" s="1"/>
      <c r="B46" s="1"/>
      <c r="C46" s="1"/>
      <c r="D46" s="1"/>
      <c r="E46" s="1"/>
      <c r="F46" s="1"/>
      <c r="G46" s="1"/>
      <c r="H46" s="1"/>
      <c r="I46" s="1"/>
      <c r="J46" s="1"/>
    </row>
    <row r="47" spans="1:28" x14ac:dyDescent="0.2">
      <c r="A47" s="1"/>
      <c r="B47" s="1"/>
      <c r="C47" s="1"/>
      <c r="D47" s="1"/>
      <c r="E47" s="1"/>
      <c r="F47" s="1"/>
      <c r="G47" s="1"/>
      <c r="H47" s="1"/>
      <c r="I47" s="1"/>
      <c r="J47" s="1"/>
    </row>
    <row r="48" spans="1:28" x14ac:dyDescent="0.2">
      <c r="A48" s="1"/>
      <c r="B48" s="1"/>
      <c r="C48" s="1"/>
      <c r="D48" s="1"/>
      <c r="E48" s="1"/>
      <c r="F48" s="1"/>
      <c r="G48" s="1"/>
      <c r="H48" s="1"/>
      <c r="I48" s="1"/>
      <c r="J48" s="1"/>
    </row>
    <row r="49" spans="1:10" x14ac:dyDescent="0.2">
      <c r="A49" s="1"/>
      <c r="B49" s="1"/>
      <c r="C49" s="1"/>
      <c r="D49" s="1"/>
      <c r="E49" s="1"/>
      <c r="F49" s="1"/>
      <c r="G49" s="1"/>
      <c r="H49" s="1"/>
      <c r="I49" s="1"/>
      <c r="J49" s="1"/>
    </row>
    <row r="50" spans="1:10" x14ac:dyDescent="0.2">
      <c r="A50" s="1"/>
      <c r="B50" s="1"/>
      <c r="C50" s="1"/>
      <c r="D50" s="1"/>
      <c r="E50" s="1"/>
      <c r="F50" s="1"/>
      <c r="G50" s="1"/>
      <c r="H50" s="1"/>
      <c r="I50" s="1"/>
      <c r="J50" s="1"/>
    </row>
    <row r="51" spans="1:10" x14ac:dyDescent="0.2">
      <c r="A51" s="1"/>
      <c r="B51" s="1"/>
      <c r="C51" s="1"/>
      <c r="D51" s="1"/>
      <c r="E51" s="1"/>
      <c r="F51" s="1"/>
      <c r="G51" s="1"/>
      <c r="H51" s="1"/>
      <c r="I51" s="1"/>
      <c r="J51" s="1"/>
    </row>
    <row r="52" spans="1:10" x14ac:dyDescent="0.2">
      <c r="A52" s="1"/>
      <c r="B52" s="1"/>
      <c r="C52" s="1"/>
      <c r="D52" s="1"/>
      <c r="E52" s="1"/>
      <c r="F52" s="1"/>
      <c r="G52" s="1"/>
      <c r="H52" s="1"/>
      <c r="I52" s="1"/>
      <c r="J52" s="1"/>
    </row>
    <row r="53" spans="1:10" x14ac:dyDescent="0.2">
      <c r="A53" s="1"/>
      <c r="B53" s="1"/>
      <c r="C53" s="1"/>
      <c r="D53" s="1"/>
      <c r="E53" s="1"/>
      <c r="F53" s="1"/>
      <c r="G53" s="1"/>
      <c r="H53" s="1"/>
      <c r="I53" s="1"/>
      <c r="J53" s="1"/>
    </row>
    <row r="54" spans="1:10" x14ac:dyDescent="0.2">
      <c r="A54" s="1"/>
      <c r="B54" s="1"/>
      <c r="C54" s="1"/>
      <c r="D54" s="1"/>
      <c r="E54" s="1"/>
      <c r="F54" s="1"/>
      <c r="G54" s="1"/>
      <c r="H54" s="1"/>
      <c r="I54" s="1"/>
      <c r="J54" s="1"/>
    </row>
    <row r="55" spans="1:10" x14ac:dyDescent="0.2">
      <c r="A55" s="1"/>
      <c r="B55" s="1"/>
      <c r="C55" s="1"/>
      <c r="D55" s="1"/>
      <c r="E55" s="1"/>
      <c r="F55" s="1"/>
      <c r="G55" s="1"/>
      <c r="H55" s="1"/>
      <c r="I55" s="1"/>
      <c r="J55" s="1"/>
    </row>
    <row r="56" spans="1:10" x14ac:dyDescent="0.2">
      <c r="A56" s="1"/>
      <c r="B56" s="1"/>
      <c r="C56" s="1"/>
      <c r="D56" s="1"/>
      <c r="E56" s="1"/>
      <c r="F56" s="1"/>
      <c r="G56" s="1"/>
      <c r="H56" s="1"/>
      <c r="I56" s="1"/>
      <c r="J56" s="1"/>
    </row>
    <row r="57" spans="1:10" x14ac:dyDescent="0.2">
      <c r="A57" s="1"/>
      <c r="B57" s="1"/>
      <c r="C57" s="1"/>
      <c r="D57" s="1"/>
      <c r="E57" s="1"/>
      <c r="F57" s="1"/>
      <c r="G57" s="1"/>
      <c r="H57" s="1"/>
      <c r="I57" s="1"/>
      <c r="J57" s="1"/>
    </row>
    <row r="58" spans="1:10" x14ac:dyDescent="0.2">
      <c r="A58" s="1"/>
      <c r="B58" s="1"/>
      <c r="C58" s="1"/>
      <c r="D58" s="1"/>
      <c r="E58" s="1"/>
      <c r="F58" s="1"/>
      <c r="G58" s="1"/>
      <c r="H58" s="1"/>
      <c r="I58" s="1"/>
      <c r="J58" s="1"/>
    </row>
    <row r="59" spans="1:10" x14ac:dyDescent="0.2">
      <c r="A59" s="1"/>
      <c r="B59" s="1"/>
      <c r="C59" s="1"/>
      <c r="D59" s="1"/>
      <c r="E59" s="1"/>
      <c r="F59" s="1"/>
      <c r="G59" s="1"/>
      <c r="H59" s="1"/>
      <c r="I59" s="1"/>
      <c r="J59" s="1"/>
    </row>
    <row r="60" spans="1:10" x14ac:dyDescent="0.2">
      <c r="A60" s="1"/>
      <c r="B60" s="1"/>
      <c r="C60" s="1"/>
      <c r="D60" s="1"/>
      <c r="E60" s="1"/>
      <c r="F60" s="1"/>
      <c r="G60" s="1"/>
      <c r="H60" s="1"/>
      <c r="I60" s="1"/>
      <c r="J60" s="1"/>
    </row>
    <row r="61" spans="1:10" x14ac:dyDescent="0.2">
      <c r="A61" s="1"/>
      <c r="B61" s="1"/>
      <c r="C61" s="1"/>
      <c r="D61" s="1"/>
      <c r="E61" s="1"/>
      <c r="F61" s="1"/>
      <c r="G61" s="1"/>
      <c r="H61" s="1"/>
      <c r="I61" s="1"/>
      <c r="J61" s="1"/>
    </row>
    <row r="62" spans="1:10" x14ac:dyDescent="0.2">
      <c r="A62" s="1"/>
      <c r="B62" s="1"/>
      <c r="C62" s="1"/>
      <c r="D62" s="1"/>
      <c r="E62" s="1"/>
      <c r="F62" s="1"/>
      <c r="G62" s="1"/>
      <c r="H62" s="1"/>
      <c r="I62" s="1"/>
      <c r="J62" s="1"/>
    </row>
    <row r="63" spans="1:10" x14ac:dyDescent="0.2">
      <c r="A63" s="1"/>
      <c r="B63" s="1"/>
      <c r="C63" s="1"/>
      <c r="D63" s="1"/>
      <c r="E63" s="1"/>
      <c r="F63" s="1"/>
      <c r="G63" s="1"/>
      <c r="H63" s="1"/>
      <c r="I63" s="1"/>
      <c r="J63" s="1"/>
    </row>
    <row r="64" spans="1:10" x14ac:dyDescent="0.2">
      <c r="A64" s="1"/>
      <c r="B64" s="1"/>
      <c r="C64" s="1"/>
      <c r="D64" s="1"/>
      <c r="E64" s="1"/>
      <c r="F64" s="1"/>
      <c r="G64" s="1"/>
      <c r="H64" s="1"/>
      <c r="I64" s="1"/>
      <c r="J64" s="1"/>
    </row>
    <row r="65" spans="1:10" x14ac:dyDescent="0.2">
      <c r="A65" s="1"/>
      <c r="B65" s="1"/>
      <c r="C65" s="1"/>
      <c r="D65" s="1"/>
      <c r="E65" s="1"/>
      <c r="F65" s="1"/>
      <c r="G65" s="1"/>
      <c r="H65" s="1"/>
      <c r="I65" s="1"/>
      <c r="J65" s="1"/>
    </row>
    <row r="66" spans="1:10" x14ac:dyDescent="0.2">
      <c r="A66" s="1"/>
      <c r="B66" s="1"/>
      <c r="C66" s="1"/>
      <c r="D66" s="1"/>
      <c r="E66" s="1"/>
      <c r="F66" s="1"/>
      <c r="G66" s="1"/>
      <c r="H66" s="1"/>
      <c r="I66" s="1"/>
      <c r="J66" s="1"/>
    </row>
    <row r="67" spans="1:10" x14ac:dyDescent="0.2">
      <c r="A67" s="1"/>
      <c r="B67" s="1"/>
      <c r="C67" s="1"/>
      <c r="D67" s="1"/>
      <c r="E67" s="1"/>
      <c r="F67" s="1"/>
      <c r="G67" s="1"/>
      <c r="H67" s="1"/>
      <c r="I67" s="1"/>
      <c r="J67" s="1"/>
    </row>
    <row r="68" spans="1:10" x14ac:dyDescent="0.2">
      <c r="A68" s="1"/>
      <c r="B68" s="1"/>
      <c r="C68" s="1"/>
      <c r="D68" s="1"/>
      <c r="E68" s="1"/>
      <c r="F68" s="1"/>
      <c r="G68" s="1"/>
      <c r="H68" s="1"/>
      <c r="I68" s="1"/>
      <c r="J68" s="1"/>
    </row>
    <row r="69" spans="1:10" x14ac:dyDescent="0.2">
      <c r="A69" s="1"/>
      <c r="B69" s="1"/>
      <c r="C69" s="1"/>
      <c r="D69" s="1"/>
      <c r="E69" s="1"/>
      <c r="F69" s="1"/>
      <c r="G69" s="1"/>
      <c r="H69" s="1"/>
      <c r="I69" s="1"/>
      <c r="J69" s="1"/>
    </row>
    <row r="70" spans="1:10" x14ac:dyDescent="0.2">
      <c r="A70" s="1"/>
      <c r="B70" s="1"/>
      <c r="C70" s="1"/>
      <c r="D70" s="1"/>
      <c r="E70" s="1"/>
      <c r="F70" s="1"/>
      <c r="G70" s="1"/>
      <c r="H70" s="1"/>
      <c r="I70" s="1"/>
      <c r="J70" s="1"/>
    </row>
    <row r="71" spans="1:10" x14ac:dyDescent="0.2">
      <c r="A71" s="1"/>
      <c r="B71" s="1"/>
      <c r="C71" s="1"/>
      <c r="D71" s="1"/>
      <c r="E71" s="1"/>
      <c r="F71" s="1"/>
      <c r="G71" s="1"/>
      <c r="H71" s="1"/>
      <c r="I71" s="1"/>
      <c r="J71" s="1"/>
    </row>
    <row r="72" spans="1:10" x14ac:dyDescent="0.2">
      <c r="A72" s="1"/>
      <c r="B72" s="1"/>
      <c r="C72" s="1"/>
      <c r="D72" s="1"/>
      <c r="E72" s="1"/>
      <c r="F72" s="1"/>
      <c r="G72" s="1"/>
      <c r="H72" s="1"/>
      <c r="I72" s="1"/>
      <c r="J72" s="1"/>
    </row>
    <row r="73" spans="1:10" x14ac:dyDescent="0.2">
      <c r="A73" s="1"/>
      <c r="B73" s="1"/>
      <c r="C73" s="1"/>
      <c r="D73" s="1"/>
      <c r="E73" s="1"/>
      <c r="F73" s="1"/>
      <c r="G73" s="1"/>
      <c r="H73" s="1"/>
      <c r="I73" s="1"/>
      <c r="J73" s="1"/>
    </row>
    <row r="74" spans="1:10" x14ac:dyDescent="0.2">
      <c r="A74" s="1"/>
      <c r="B74" s="1"/>
      <c r="C74" s="1"/>
      <c r="D74" s="1"/>
      <c r="E74" s="1"/>
      <c r="F74" s="1"/>
      <c r="G74" s="1"/>
      <c r="H74" s="1"/>
      <c r="I74" s="1"/>
      <c r="J74" s="1"/>
    </row>
    <row r="75" spans="1:10" x14ac:dyDescent="0.2">
      <c r="A75" s="1"/>
      <c r="B75" s="1"/>
      <c r="C75" s="1"/>
      <c r="D75" s="1"/>
      <c r="E75" s="1"/>
      <c r="F75" s="1"/>
      <c r="G75" s="1"/>
      <c r="H75" s="1"/>
      <c r="I75" s="1"/>
      <c r="J75" s="1"/>
    </row>
    <row r="76" spans="1:10" x14ac:dyDescent="0.2">
      <c r="A76" s="1"/>
      <c r="B76" s="1"/>
      <c r="C76" s="1"/>
      <c r="D76" s="1"/>
      <c r="E76" s="1"/>
      <c r="F76" s="1"/>
      <c r="G76" s="1"/>
      <c r="H76" s="1"/>
      <c r="I76" s="1"/>
      <c r="J76" s="1"/>
    </row>
    <row r="77" spans="1:10" x14ac:dyDescent="0.2">
      <c r="A77" s="1"/>
      <c r="B77" s="1"/>
      <c r="C77" s="1"/>
      <c r="D77" s="1"/>
      <c r="E77" s="1"/>
      <c r="F77" s="1"/>
      <c r="G77" s="1"/>
      <c r="H77" s="1"/>
      <c r="I77" s="1"/>
      <c r="J77" s="1"/>
    </row>
    <row r="78" spans="1:10" x14ac:dyDescent="0.2">
      <c r="A78" s="1"/>
      <c r="B78" s="1"/>
      <c r="C78" s="1"/>
      <c r="D78" s="1"/>
      <c r="E78" s="1"/>
      <c r="F78" s="1"/>
      <c r="G78" s="1"/>
      <c r="H78" s="1"/>
      <c r="I78" s="1"/>
      <c r="J78" s="1"/>
    </row>
    <row r="79" spans="1:10" x14ac:dyDescent="0.2">
      <c r="A79" s="1"/>
      <c r="B79" s="1"/>
      <c r="C79" s="1"/>
      <c r="D79" s="1"/>
      <c r="E79" s="1"/>
      <c r="F79" s="1"/>
      <c r="G79" s="1"/>
      <c r="H79" s="1"/>
      <c r="I79" s="1"/>
      <c r="J79" s="1"/>
    </row>
    <row r="80" spans="1:10" x14ac:dyDescent="0.2">
      <c r="A80" s="1"/>
      <c r="B80" s="1"/>
      <c r="C80" s="1"/>
      <c r="D80" s="1"/>
      <c r="E80" s="1"/>
      <c r="F80" s="1"/>
      <c r="G80" s="1"/>
      <c r="H80" s="1"/>
      <c r="I80" s="1"/>
      <c r="J80" s="1"/>
    </row>
    <row r="81" spans="1:15" x14ac:dyDescent="0.2">
      <c r="A81" s="1"/>
      <c r="B81" s="1"/>
      <c r="C81" s="1"/>
      <c r="D81" s="1"/>
      <c r="E81" s="1"/>
      <c r="F81" s="1"/>
      <c r="G81" s="1"/>
      <c r="H81" s="1"/>
      <c r="I81" s="1"/>
      <c r="J81" s="1"/>
    </row>
    <row r="82" spans="1:15" x14ac:dyDescent="0.2">
      <c r="A82" s="1"/>
      <c r="B82" s="1"/>
      <c r="C82" s="1"/>
      <c r="D82" s="1"/>
      <c r="E82" s="1"/>
      <c r="F82" s="1"/>
      <c r="G82" s="1"/>
      <c r="H82" s="1"/>
      <c r="I82" s="1"/>
      <c r="J82" s="1"/>
    </row>
    <row r="83" spans="1:15" x14ac:dyDescent="0.2">
      <c r="A83" s="1"/>
      <c r="B83" s="1"/>
      <c r="C83" s="1"/>
      <c r="D83" s="1"/>
      <c r="E83" s="1"/>
      <c r="F83" s="1"/>
      <c r="G83" s="1"/>
      <c r="H83" s="1"/>
      <c r="I83" s="1"/>
      <c r="J83" s="1"/>
    </row>
    <row r="84" spans="1:15" x14ac:dyDescent="0.2">
      <c r="A84" s="1"/>
      <c r="B84" s="1"/>
      <c r="C84" s="1"/>
      <c r="D84" s="1"/>
      <c r="E84" s="1"/>
      <c r="F84" s="1"/>
      <c r="G84" s="1"/>
      <c r="H84" s="1"/>
      <c r="I84" s="1"/>
      <c r="J84" s="1"/>
    </row>
    <row r="85" spans="1:15" x14ac:dyDescent="0.2">
      <c r="A85" s="1"/>
      <c r="B85" s="1"/>
      <c r="C85" s="1"/>
      <c r="D85" s="1"/>
      <c r="E85" s="1"/>
      <c r="F85" s="1"/>
      <c r="G85" s="1"/>
      <c r="H85" s="1"/>
      <c r="I85" s="1"/>
      <c r="J85" s="1"/>
    </row>
    <row r="86" spans="1:15" ht="11.25" customHeight="1" x14ac:dyDescent="0.2">
      <c r="A86" s="170" t="s">
        <v>699</v>
      </c>
      <c r="B86" s="170"/>
      <c r="C86" s="170"/>
      <c r="D86" s="170"/>
      <c r="E86" s="170"/>
      <c r="F86" s="170"/>
      <c r="G86" s="170"/>
      <c r="H86" s="170"/>
      <c r="I86" s="170"/>
      <c r="J86" s="170"/>
      <c r="K86" s="170"/>
      <c r="L86" s="170"/>
      <c r="M86" s="170"/>
      <c r="N86" s="170"/>
      <c r="O86" s="170"/>
    </row>
    <row r="87" spans="1:15" ht="11.25" customHeight="1" x14ac:dyDescent="0.2">
      <c r="A87" s="170" t="s">
        <v>701</v>
      </c>
      <c r="B87" s="170"/>
      <c r="C87" s="170"/>
      <c r="D87" s="170"/>
      <c r="E87" s="170"/>
      <c r="F87" s="170"/>
      <c r="G87" s="170"/>
      <c r="H87" s="170"/>
      <c r="I87" s="170"/>
      <c r="J87" s="170"/>
      <c r="K87" s="170"/>
      <c r="L87" s="170"/>
      <c r="M87" s="170"/>
      <c r="N87" s="170"/>
      <c r="O87" s="170"/>
    </row>
  </sheetData>
  <sortState xmlns:xlrd2="http://schemas.microsoft.com/office/spreadsheetml/2017/richdata2" ref="S4:T21">
    <sortCondition descending="1" ref="T4:T21"/>
  </sortState>
  <mergeCells count="10">
    <mergeCell ref="A86:O86"/>
    <mergeCell ref="A87:O87"/>
    <mergeCell ref="A1:G1"/>
    <mergeCell ref="A23:G23"/>
    <mergeCell ref="A2:A3"/>
    <mergeCell ref="B2:D2"/>
    <mergeCell ref="E2:E3"/>
    <mergeCell ref="F2:F3"/>
    <mergeCell ref="G2:G3"/>
    <mergeCell ref="A22:G22"/>
  </mergeCells>
  <phoneticPr fontId="4" type="noConversion"/>
  <pageMargins left="0.75" right="0.75" top="1" bottom="1" header="0" footer="0"/>
  <headerFooter alignWithMargins="0"/>
  <drawing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tabColor rgb="FF92D050"/>
  </sheetPr>
  <dimension ref="A1:AD54"/>
  <sheetViews>
    <sheetView topLeftCell="J19" workbookViewId="0"/>
  </sheetViews>
  <sheetFormatPr baseColWidth="10" defaultColWidth="11.42578125" defaultRowHeight="11.25" x14ac:dyDescent="0.2"/>
  <cols>
    <col min="1" max="1" width="11.42578125" style="1"/>
    <col min="2" max="7" width="8.7109375" style="1" customWidth="1"/>
    <col min="8" max="8" width="10.42578125" style="1" customWidth="1"/>
    <col min="9" max="9" width="11.42578125" style="1"/>
    <col min="10" max="15" width="8.85546875" style="1" customWidth="1"/>
    <col min="16" max="16" width="3.140625" style="1" customWidth="1"/>
    <col min="17" max="17" width="11.42578125" style="1"/>
    <col min="18" max="23" width="8.42578125" style="1" customWidth="1"/>
    <col min="24" max="16384" width="11.42578125" style="1"/>
  </cols>
  <sheetData>
    <row r="1" spans="1:26" x14ac:dyDescent="0.2">
      <c r="A1" s="15" t="s">
        <v>176</v>
      </c>
      <c r="F1" s="15" t="s">
        <v>177</v>
      </c>
      <c r="K1" s="15" t="s">
        <v>454</v>
      </c>
      <c r="Q1" s="15" t="s">
        <v>455</v>
      </c>
      <c r="V1" s="15" t="s">
        <v>456</v>
      </c>
    </row>
    <row r="2" spans="1:26" x14ac:dyDescent="0.2">
      <c r="B2" s="1" t="s">
        <v>107</v>
      </c>
      <c r="C2" s="1" t="s">
        <v>178</v>
      </c>
      <c r="D2" s="1" t="s">
        <v>108</v>
      </c>
      <c r="G2" s="1" t="s">
        <v>107</v>
      </c>
      <c r="H2" s="1" t="s">
        <v>178</v>
      </c>
      <c r="I2" s="1" t="s">
        <v>108</v>
      </c>
      <c r="L2" s="1" t="s">
        <v>107</v>
      </c>
      <c r="M2" s="1" t="s">
        <v>178</v>
      </c>
      <c r="N2" s="1" t="s">
        <v>697</v>
      </c>
      <c r="R2" s="1" t="s">
        <v>107</v>
      </c>
      <c r="S2" s="1" t="s">
        <v>178</v>
      </c>
      <c r="T2" s="1" t="s">
        <v>697</v>
      </c>
      <c r="W2" s="1" t="s">
        <v>107</v>
      </c>
      <c r="X2" s="1" t="s">
        <v>178</v>
      </c>
      <c r="Y2" s="1" t="s">
        <v>697</v>
      </c>
    </row>
    <row r="3" spans="1:26" x14ac:dyDescent="0.2">
      <c r="A3" s="1" t="s">
        <v>39</v>
      </c>
      <c r="B3" s="11">
        <f>'Q19-GA51-GA56'!B4</f>
        <v>-0.5</v>
      </c>
      <c r="C3" s="11">
        <f>'Q20-GA57-GA62'!B4</f>
        <v>2.7</v>
      </c>
      <c r="D3" s="11">
        <f>'Q18-GA44-GA50'!B4</f>
        <v>2.2000000000000002</v>
      </c>
      <c r="E3" s="11"/>
      <c r="F3" s="1" t="s">
        <v>39</v>
      </c>
      <c r="G3" s="11">
        <f>'Q19-GA51-GA56'!C4</f>
        <v>1.4</v>
      </c>
      <c r="H3" s="11">
        <f>'Q20-GA57-GA62'!C4</f>
        <v>-3.9</v>
      </c>
      <c r="I3" s="11">
        <f>'Q18-GA44-GA50'!C4</f>
        <v>-2.5</v>
      </c>
      <c r="J3" s="11"/>
      <c r="K3" s="1" t="s">
        <v>39</v>
      </c>
      <c r="L3" s="11">
        <f>'Q19-GA51-GA56'!D4</f>
        <v>0</v>
      </c>
      <c r="M3" s="11">
        <f>'Q20-GA57-GA62'!D4</f>
        <v>2.4</v>
      </c>
      <c r="N3" s="11">
        <f>'Q18-GA44-GA50'!D4</f>
        <v>2.4</v>
      </c>
      <c r="O3" s="11"/>
      <c r="Q3" s="1" t="s">
        <v>39</v>
      </c>
      <c r="R3" s="11">
        <f>'Q19-GA51-GA56'!F4</f>
        <v>-5.8</v>
      </c>
      <c r="S3" s="11">
        <f>'Q20-GA57-GA62'!F4</f>
        <v>-4.6000000000000005</v>
      </c>
      <c r="T3" s="11">
        <f>'Q18-GA44-GA50'!F4</f>
        <v>-10.4</v>
      </c>
      <c r="U3" s="11"/>
      <c r="V3" s="1" t="s">
        <v>39</v>
      </c>
      <c r="W3" s="11">
        <f>'Q19-GA51-GA56'!G4</f>
        <v>2</v>
      </c>
      <c r="X3" s="11">
        <f>'Q20-GA57-GA62'!G4</f>
        <v>2.5999999999999996</v>
      </c>
      <c r="Y3" s="11">
        <f>'Q18-GA44-GA50'!G4</f>
        <v>4.5999999999999996</v>
      </c>
      <c r="Z3" s="11"/>
    </row>
    <row r="4" spans="1:26" x14ac:dyDescent="0.2">
      <c r="A4" s="1" t="s">
        <v>40</v>
      </c>
      <c r="B4" s="11">
        <f>'Q19-GA51-GA56'!B5</f>
        <v>0.7</v>
      </c>
      <c r="C4" s="11">
        <f>'Q20-GA57-GA62'!B5</f>
        <v>1.4000000000000001</v>
      </c>
      <c r="D4" s="11">
        <f>'Q18-GA44-GA50'!B5</f>
        <v>2.1</v>
      </c>
      <c r="E4" s="11"/>
      <c r="F4" s="1" t="s">
        <v>40</v>
      </c>
      <c r="G4" s="11">
        <f>'Q19-GA51-GA56'!C5</f>
        <v>1.4</v>
      </c>
      <c r="H4" s="11">
        <f>'Q20-GA57-GA62'!C5</f>
        <v>-3.0999999999999996</v>
      </c>
      <c r="I4" s="11">
        <f>'Q18-GA44-GA50'!C5</f>
        <v>-1.7</v>
      </c>
      <c r="J4" s="11"/>
      <c r="K4" s="1" t="s">
        <v>40</v>
      </c>
      <c r="L4" s="11">
        <f>'Q19-GA51-GA56'!D5</f>
        <v>-0.1</v>
      </c>
      <c r="M4" s="11">
        <f>'Q20-GA57-GA62'!D5</f>
        <v>2.2000000000000002</v>
      </c>
      <c r="N4" s="11">
        <f>'Q18-GA44-GA50'!D5</f>
        <v>2.1</v>
      </c>
      <c r="O4" s="11"/>
      <c r="Q4" s="1" t="s">
        <v>40</v>
      </c>
      <c r="R4" s="11">
        <f>'Q19-GA51-GA56'!F5</f>
        <v>-4.4000000000000004</v>
      </c>
      <c r="S4" s="11">
        <f>'Q20-GA57-GA62'!F5</f>
        <v>-4.5999999999999996</v>
      </c>
      <c r="T4" s="11">
        <f>'Q18-GA44-GA50'!F5</f>
        <v>-9</v>
      </c>
      <c r="U4" s="11"/>
      <c r="V4" s="1" t="s">
        <v>40</v>
      </c>
      <c r="W4" s="11">
        <f>'Q19-GA51-GA56'!G5</f>
        <v>1.9</v>
      </c>
      <c r="X4" s="11">
        <f>'Q20-GA57-GA62'!G5</f>
        <v>3.3000000000000003</v>
      </c>
      <c r="Y4" s="11">
        <f>'Q18-GA44-GA50'!G5</f>
        <v>5.2</v>
      </c>
      <c r="Z4" s="11"/>
    </row>
    <row r="5" spans="1:26" x14ac:dyDescent="0.2">
      <c r="A5" s="1" t="s">
        <v>52</v>
      </c>
      <c r="B5" s="11">
        <f>'Q19-GA51-GA56'!B6</f>
        <v>0.3</v>
      </c>
      <c r="C5" s="11">
        <f>'Q20-GA57-GA62'!B6</f>
        <v>2.7</v>
      </c>
      <c r="D5" s="11">
        <f>'Q18-GA44-GA50'!B6</f>
        <v>3</v>
      </c>
      <c r="E5" s="11"/>
      <c r="F5" s="1" t="s">
        <v>52</v>
      </c>
      <c r="G5" s="11">
        <f>'Q19-GA51-GA56'!C6</f>
        <v>1.1000000000000001</v>
      </c>
      <c r="H5" s="11">
        <f>'Q20-GA57-GA62'!C6</f>
        <v>-3</v>
      </c>
      <c r="I5" s="11">
        <f>'Q18-GA44-GA50'!C6</f>
        <v>-1.9</v>
      </c>
      <c r="J5" s="11"/>
      <c r="K5" s="1" t="s">
        <v>52</v>
      </c>
      <c r="L5" s="11">
        <f>'Q19-GA51-GA56'!D6</f>
        <v>0.2</v>
      </c>
      <c r="M5" s="11">
        <f>'Q20-GA57-GA62'!D6</f>
        <v>2</v>
      </c>
      <c r="N5" s="11">
        <f>'Q18-GA44-GA50'!D6</f>
        <v>2.2000000000000002</v>
      </c>
      <c r="O5" s="11"/>
      <c r="Q5" s="1" t="s">
        <v>52</v>
      </c>
      <c r="R5" s="11">
        <f>'Q19-GA51-GA56'!F6</f>
        <v>-5.9</v>
      </c>
      <c r="S5" s="11">
        <f>'Q20-GA57-GA62'!F6</f>
        <v>-3.9000000000000004</v>
      </c>
      <c r="T5" s="11">
        <f>'Q18-GA44-GA50'!F6</f>
        <v>-9.8000000000000007</v>
      </c>
      <c r="U5" s="11"/>
      <c r="V5" s="1" t="s">
        <v>52</v>
      </c>
      <c r="W5" s="11">
        <f>'Q19-GA51-GA56'!G6</f>
        <v>2</v>
      </c>
      <c r="X5" s="11">
        <f>'Q20-GA57-GA62'!G6</f>
        <v>4.2</v>
      </c>
      <c r="Y5" s="11">
        <f>'Q18-GA44-GA50'!G6</f>
        <v>6.2</v>
      </c>
      <c r="Z5" s="11"/>
    </row>
    <row r="6" spans="1:26" x14ac:dyDescent="0.2">
      <c r="A6" s="1" t="s">
        <v>31</v>
      </c>
      <c r="B6" s="11">
        <f>'Q19-GA51-GA56'!B7</f>
        <v>-1.5</v>
      </c>
      <c r="C6" s="11">
        <f>'Q20-GA57-GA62'!B7</f>
        <v>0.8</v>
      </c>
      <c r="D6" s="11">
        <f>'Q18-GA44-GA50'!B7</f>
        <v>-0.7</v>
      </c>
      <c r="E6" s="11"/>
      <c r="F6" s="1" t="s">
        <v>31</v>
      </c>
      <c r="G6" s="11">
        <f>'Q19-GA51-GA56'!C7</f>
        <v>1.8</v>
      </c>
      <c r="H6" s="11">
        <f>'Q20-GA57-GA62'!C7</f>
        <v>-4.0999999999999996</v>
      </c>
      <c r="I6" s="11">
        <f>'Q18-GA44-GA50'!C7</f>
        <v>-2.2999999999999998</v>
      </c>
      <c r="J6" s="11"/>
      <c r="K6" s="1" t="s">
        <v>31</v>
      </c>
      <c r="L6" s="11">
        <f>'Q19-GA51-GA56'!D7</f>
        <v>0.6</v>
      </c>
      <c r="M6" s="11">
        <f>'Q20-GA57-GA62'!D7</f>
        <v>1.5</v>
      </c>
      <c r="N6" s="11">
        <f>'Q18-GA44-GA50'!D7</f>
        <v>2.1</v>
      </c>
      <c r="O6" s="11"/>
      <c r="Q6" s="1" t="s">
        <v>31</v>
      </c>
      <c r="R6" s="11">
        <f>'Q19-GA51-GA56'!F7</f>
        <v>-15.8</v>
      </c>
      <c r="S6" s="11">
        <f>'Q20-GA57-GA62'!F7</f>
        <v>-7</v>
      </c>
      <c r="T6" s="11">
        <f>'Q18-GA44-GA50'!F7</f>
        <v>-22.8</v>
      </c>
      <c r="U6" s="11"/>
      <c r="V6" s="1" t="s">
        <v>31</v>
      </c>
      <c r="W6" s="11">
        <f>'Q19-GA51-GA56'!G7</f>
        <v>3.9</v>
      </c>
      <c r="X6" s="11">
        <f>'Q20-GA57-GA62'!G7</f>
        <v>6.5</v>
      </c>
      <c r="Y6" s="11">
        <f>'Q18-GA44-GA50'!G7</f>
        <v>10.4</v>
      </c>
      <c r="Z6" s="11"/>
    </row>
    <row r="7" spans="1:26" x14ac:dyDescent="0.2">
      <c r="A7" s="1" t="s">
        <v>640</v>
      </c>
      <c r="B7" s="11">
        <f>'Q19-GA51-GA56'!B8</f>
        <v>-1.3</v>
      </c>
      <c r="C7" s="11">
        <f>'Q20-GA57-GA62'!B8</f>
        <v>1.7000000000000002</v>
      </c>
      <c r="D7" s="11">
        <f>'Q18-GA44-GA50'!B8</f>
        <v>0.4</v>
      </c>
      <c r="E7" s="11"/>
      <c r="F7" s="1" t="s">
        <v>640</v>
      </c>
      <c r="G7" s="11">
        <f>'Q19-GA51-GA56'!C8</f>
        <v>1.7</v>
      </c>
      <c r="H7" s="11">
        <f>'Q20-GA57-GA62'!C8</f>
        <v>-4.3</v>
      </c>
      <c r="I7" s="11">
        <f>'Q18-GA44-GA50'!C8</f>
        <v>-2.6</v>
      </c>
      <c r="J7" s="11"/>
      <c r="K7" s="1" t="s">
        <v>640</v>
      </c>
      <c r="L7" s="11">
        <f>'Q19-GA51-GA56'!D8</f>
        <v>-0.2</v>
      </c>
      <c r="M7" s="11">
        <f>'Q20-GA57-GA62'!D8</f>
        <v>1.8</v>
      </c>
      <c r="N7" s="11">
        <f>'Q18-GA44-GA50'!D8</f>
        <v>1.6</v>
      </c>
      <c r="O7" s="11"/>
      <c r="Q7" s="1" t="s">
        <v>640</v>
      </c>
      <c r="R7" s="11">
        <f>'Q19-GA51-GA56'!F8</f>
        <v>-13.2</v>
      </c>
      <c r="S7" s="11">
        <f>'Q20-GA57-GA62'!F8</f>
        <v>-5.8000000000000007</v>
      </c>
      <c r="T7" s="11">
        <f>'Q18-GA44-GA50'!F8</f>
        <v>-19</v>
      </c>
      <c r="U7" s="11"/>
      <c r="V7" s="1" t="s">
        <v>640</v>
      </c>
      <c r="W7" s="11">
        <f>'Q19-GA51-GA56'!G8</f>
        <v>3.5</v>
      </c>
      <c r="X7" s="11">
        <f>'Q20-GA57-GA62'!G8</f>
        <v>3.4000000000000004</v>
      </c>
      <c r="Y7" s="11">
        <f>'Q18-GA44-GA50'!G8</f>
        <v>6.9</v>
      </c>
      <c r="Z7" s="11"/>
    </row>
    <row r="8" spans="1:26" x14ac:dyDescent="0.2">
      <c r="A8" s="1" t="s">
        <v>41</v>
      </c>
      <c r="B8" s="11">
        <f>'Q19-GA51-GA56'!B9</f>
        <v>-0.2</v>
      </c>
      <c r="C8" s="11">
        <f>'Q20-GA57-GA62'!B9</f>
        <v>2</v>
      </c>
      <c r="D8" s="11">
        <f>'Q18-GA44-GA50'!B9</f>
        <v>1.8</v>
      </c>
      <c r="E8" s="11"/>
      <c r="F8" s="1" t="s">
        <v>41</v>
      </c>
      <c r="G8" s="11">
        <f>'Q19-GA51-GA56'!C9</f>
        <v>1.2</v>
      </c>
      <c r="H8" s="11">
        <f>'Q20-GA57-GA62'!C9</f>
        <v>-3.5</v>
      </c>
      <c r="I8" s="11">
        <f>'Q18-GA44-GA50'!C9</f>
        <v>-2.2999999999999998</v>
      </c>
      <c r="J8" s="11"/>
      <c r="K8" s="1" t="s">
        <v>41</v>
      </c>
      <c r="L8" s="11">
        <f>'Q19-GA51-GA56'!D9</f>
        <v>0.6</v>
      </c>
      <c r="M8" s="11">
        <f>'Q20-GA57-GA62'!D9</f>
        <v>1.7999999999999998</v>
      </c>
      <c r="N8" s="11">
        <f>'Q18-GA44-GA50'!D9</f>
        <v>2.4</v>
      </c>
      <c r="O8" s="11"/>
      <c r="Q8" s="1" t="s">
        <v>41</v>
      </c>
      <c r="R8" s="11">
        <f>'Q19-GA51-GA56'!F9</f>
        <v>-5.8</v>
      </c>
      <c r="S8" s="11">
        <f>'Q20-GA57-GA62'!F9</f>
        <v>-4.0000000000000009</v>
      </c>
      <c r="T8" s="11">
        <f>'Q18-GA44-GA50'!F9</f>
        <v>-9.8000000000000007</v>
      </c>
      <c r="U8" s="11"/>
      <c r="V8" s="1" t="s">
        <v>41</v>
      </c>
      <c r="W8" s="11">
        <f>'Q19-GA51-GA56'!G9</f>
        <v>0.8</v>
      </c>
      <c r="X8" s="11">
        <f>'Q20-GA57-GA62'!G9</f>
        <v>3.7</v>
      </c>
      <c r="Y8" s="11">
        <f>'Q18-GA44-GA50'!G9</f>
        <v>4.5</v>
      </c>
      <c r="Z8" s="11"/>
    </row>
    <row r="9" spans="1:26" x14ac:dyDescent="0.2">
      <c r="A9" s="1" t="s">
        <v>42</v>
      </c>
      <c r="B9" s="11">
        <f>'Q19-GA51-GA56'!B10</f>
        <v>0.5</v>
      </c>
      <c r="C9" s="11">
        <f>'Q20-GA57-GA62'!B10</f>
        <v>1.7999999999999998</v>
      </c>
      <c r="D9" s="11">
        <f>'Q18-GA44-GA50'!B10</f>
        <v>2.2999999999999998</v>
      </c>
      <c r="E9" s="11"/>
      <c r="F9" s="1" t="s">
        <v>42</v>
      </c>
      <c r="G9" s="11">
        <f>'Q19-GA51-GA56'!C10</f>
        <v>1.5</v>
      </c>
      <c r="H9" s="11">
        <f>'Q20-GA57-GA62'!C10</f>
        <v>-2.9</v>
      </c>
      <c r="I9" s="11">
        <f>'Q18-GA44-GA50'!C10</f>
        <v>-1.4</v>
      </c>
      <c r="J9" s="11"/>
      <c r="K9" s="1" t="s">
        <v>42</v>
      </c>
      <c r="L9" s="11">
        <f>'Q19-GA51-GA56'!D10</f>
        <v>0.2</v>
      </c>
      <c r="M9" s="11">
        <f>'Q20-GA57-GA62'!D10</f>
        <v>2.1999999999999997</v>
      </c>
      <c r="N9" s="11">
        <f>'Q18-GA44-GA50'!D10</f>
        <v>2.4</v>
      </c>
      <c r="O9" s="11"/>
      <c r="Q9" s="1" t="s">
        <v>42</v>
      </c>
      <c r="R9" s="11">
        <f>'Q19-GA51-GA56'!F10</f>
        <v>-4.7</v>
      </c>
      <c r="S9" s="11">
        <f>'Q20-GA57-GA62'!F10</f>
        <v>-3.4999999999999991</v>
      </c>
      <c r="T9" s="11">
        <f>'Q18-GA44-GA50'!F10</f>
        <v>-8.1999999999999993</v>
      </c>
      <c r="U9" s="11"/>
      <c r="V9" s="1" t="s">
        <v>42</v>
      </c>
      <c r="W9" s="11">
        <f>'Q19-GA51-GA56'!G10</f>
        <v>2.2000000000000002</v>
      </c>
      <c r="X9" s="11">
        <f>'Q20-GA57-GA62'!G10</f>
        <v>3</v>
      </c>
      <c r="Y9" s="11">
        <f>'Q18-GA44-GA50'!G10</f>
        <v>5.2</v>
      </c>
      <c r="Z9" s="11"/>
    </row>
    <row r="10" spans="1:26" x14ac:dyDescent="0.2">
      <c r="A10" s="1" t="s">
        <v>636</v>
      </c>
      <c r="B10" s="11">
        <f>'Q19-GA51-GA56'!B11</f>
        <v>1</v>
      </c>
      <c r="C10" s="11">
        <f>'Q20-GA57-GA62'!B11</f>
        <v>1.6</v>
      </c>
      <c r="D10" s="11">
        <f>'Q18-GA44-GA50'!B11</f>
        <v>2.6</v>
      </c>
      <c r="E10" s="11"/>
      <c r="F10" s="1" t="s">
        <v>636</v>
      </c>
      <c r="G10" s="11">
        <f>'Q19-GA51-GA56'!C11</f>
        <v>2.2999999999999998</v>
      </c>
      <c r="H10" s="11">
        <f>'Q20-GA57-GA62'!C11</f>
        <v>-4.1999999999999993</v>
      </c>
      <c r="I10" s="11">
        <f>'Q18-GA44-GA50'!C11</f>
        <v>-1.9</v>
      </c>
      <c r="J10" s="11"/>
      <c r="K10" s="1" t="s">
        <v>636</v>
      </c>
      <c r="L10" s="11">
        <f>'Q19-GA51-GA56'!D11</f>
        <v>0.2</v>
      </c>
      <c r="M10" s="11">
        <f>'Q20-GA57-GA62'!D11</f>
        <v>2.0999999999999996</v>
      </c>
      <c r="N10" s="11">
        <f>'Q18-GA44-GA50'!D11</f>
        <v>2.2999999999999998</v>
      </c>
      <c r="O10" s="11"/>
      <c r="Q10" s="1" t="s">
        <v>636</v>
      </c>
      <c r="R10" s="11">
        <f>'Q19-GA51-GA56'!F11</f>
        <v>-4.5</v>
      </c>
      <c r="S10" s="11">
        <f>'Q20-GA57-GA62'!F11</f>
        <v>-3.5999999999999996</v>
      </c>
      <c r="T10" s="11">
        <f>'Q18-GA44-GA50'!F11</f>
        <v>-8.1</v>
      </c>
      <c r="U10" s="11"/>
      <c r="V10" s="1" t="s">
        <v>636</v>
      </c>
      <c r="W10" s="11">
        <f>'Q19-GA51-GA56'!G11</f>
        <v>1</v>
      </c>
      <c r="X10" s="11">
        <f>'Q20-GA57-GA62'!G11</f>
        <v>3</v>
      </c>
      <c r="Y10" s="11">
        <f>'Q18-GA44-GA50'!G11</f>
        <v>4</v>
      </c>
      <c r="Z10" s="11"/>
    </row>
    <row r="11" spans="1:26" x14ac:dyDescent="0.2">
      <c r="A11" s="1" t="s">
        <v>43</v>
      </c>
      <c r="B11" s="11">
        <f>'Q19-GA51-GA56'!B12</f>
        <v>0.4</v>
      </c>
      <c r="C11" s="11">
        <f>'Q20-GA57-GA62'!B12</f>
        <v>1.1000000000000001</v>
      </c>
      <c r="D11" s="11">
        <f>'Q18-GA44-GA50'!B12</f>
        <v>1.5</v>
      </c>
      <c r="E11" s="11"/>
      <c r="F11" s="1" t="s">
        <v>43</v>
      </c>
      <c r="G11" s="11">
        <f>'Q19-GA51-GA56'!C12</f>
        <v>1.6</v>
      </c>
      <c r="H11" s="11">
        <f>'Q20-GA57-GA62'!C12</f>
        <v>-3.5</v>
      </c>
      <c r="I11" s="11">
        <f>'Q18-GA44-GA50'!C12</f>
        <v>-1.9</v>
      </c>
      <c r="J11" s="11"/>
      <c r="K11" s="1" t="s">
        <v>43</v>
      </c>
      <c r="L11" s="11">
        <f>'Q19-GA51-GA56'!D12</f>
        <v>0.3</v>
      </c>
      <c r="M11" s="11">
        <f>'Q20-GA57-GA62'!D12</f>
        <v>2.1</v>
      </c>
      <c r="N11" s="11">
        <f>'Q18-GA44-GA50'!D12</f>
        <v>2.4</v>
      </c>
      <c r="O11" s="11"/>
      <c r="Q11" s="1" t="s">
        <v>43</v>
      </c>
      <c r="R11" s="11">
        <f>'Q19-GA51-GA56'!F12</f>
        <v>-7.9</v>
      </c>
      <c r="S11" s="11">
        <f>'Q20-GA57-GA62'!F12</f>
        <v>-4.1999999999999993</v>
      </c>
      <c r="T11" s="11">
        <f>'Q18-GA44-GA50'!F12</f>
        <v>-12.1</v>
      </c>
      <c r="U11" s="11"/>
      <c r="V11" s="1" t="s">
        <v>43</v>
      </c>
      <c r="W11" s="11">
        <f>'Q19-GA51-GA56'!G12</f>
        <v>3.2</v>
      </c>
      <c r="X11" s="11">
        <f>'Q20-GA57-GA62'!G12</f>
        <v>2</v>
      </c>
      <c r="Y11" s="11">
        <f>'Q18-GA44-GA50'!G12</f>
        <v>5.2</v>
      </c>
      <c r="Z11" s="11"/>
    </row>
    <row r="12" spans="1:26" x14ac:dyDescent="0.2">
      <c r="A12" s="1" t="s">
        <v>69</v>
      </c>
      <c r="B12" s="11">
        <f>'Q19-GA51-GA56'!B13</f>
        <v>-0.2</v>
      </c>
      <c r="C12" s="11">
        <f>'Q20-GA57-GA62'!B13</f>
        <v>1.2</v>
      </c>
      <c r="D12" s="11">
        <f>'Q18-GA44-GA50'!B13</f>
        <v>1</v>
      </c>
      <c r="E12" s="11"/>
      <c r="F12" s="1" t="s">
        <v>69</v>
      </c>
      <c r="G12" s="11">
        <f>'Q19-GA51-GA56'!C13</f>
        <v>1.8</v>
      </c>
      <c r="H12" s="11">
        <f>'Q20-GA57-GA62'!C13</f>
        <v>-4.2</v>
      </c>
      <c r="I12" s="11">
        <f>'Q18-GA44-GA50'!C13</f>
        <v>-2.4</v>
      </c>
      <c r="J12" s="11"/>
      <c r="K12" s="1" t="s">
        <v>69</v>
      </c>
      <c r="L12" s="11">
        <f>'Q19-GA51-GA56'!D13</f>
        <v>0.2</v>
      </c>
      <c r="M12" s="11">
        <f>'Q20-GA57-GA62'!D13</f>
        <v>2.4</v>
      </c>
      <c r="N12" s="11">
        <f>'Q18-GA44-GA50'!D13</f>
        <v>2.6</v>
      </c>
      <c r="O12" s="11"/>
      <c r="Q12" s="1" t="s">
        <v>69</v>
      </c>
      <c r="R12" s="11">
        <f>'Q19-GA51-GA56'!F13</f>
        <v>-6.1</v>
      </c>
      <c r="S12" s="11">
        <f>'Q20-GA57-GA62'!F13</f>
        <v>-4.7000000000000011</v>
      </c>
      <c r="T12" s="11">
        <f>'Q18-GA44-GA50'!F13</f>
        <v>-10.8</v>
      </c>
      <c r="U12" s="11"/>
      <c r="V12" s="1" t="s">
        <v>69</v>
      </c>
      <c r="W12" s="11">
        <f>'Q19-GA51-GA56'!G13</f>
        <v>1.7</v>
      </c>
      <c r="X12" s="11">
        <f>'Q20-GA57-GA62'!G13</f>
        <v>3</v>
      </c>
      <c r="Y12" s="11">
        <f>'Q18-GA44-GA50'!G13</f>
        <v>4.7</v>
      </c>
      <c r="Z12" s="11"/>
    </row>
    <row r="13" spans="1:26" x14ac:dyDescent="0.2">
      <c r="A13" s="1" t="s">
        <v>44</v>
      </c>
      <c r="B13" s="11">
        <f>'Q19-GA51-GA56'!B14</f>
        <v>1</v>
      </c>
      <c r="C13" s="11">
        <f>'Q20-GA57-GA62'!B14</f>
        <v>2</v>
      </c>
      <c r="D13" s="11">
        <f>'Q18-GA44-GA50'!B14</f>
        <v>3</v>
      </c>
      <c r="E13" s="11"/>
      <c r="F13" s="1" t="s">
        <v>44</v>
      </c>
      <c r="G13" s="11">
        <f>'Q19-GA51-GA56'!C14</f>
        <v>1.8</v>
      </c>
      <c r="H13" s="11">
        <f>'Q20-GA57-GA62'!C14</f>
        <v>-2.8</v>
      </c>
      <c r="I13" s="11">
        <f>'Q18-GA44-GA50'!C14</f>
        <v>-1</v>
      </c>
      <c r="J13" s="11"/>
      <c r="K13" s="1" t="s">
        <v>44</v>
      </c>
      <c r="L13" s="11">
        <f>'Q19-GA51-GA56'!D14</f>
        <v>0</v>
      </c>
      <c r="M13" s="11">
        <f>'Q20-GA57-GA62'!D14</f>
        <v>2.6</v>
      </c>
      <c r="N13" s="11">
        <f>'Q18-GA44-GA50'!D14</f>
        <v>2.6</v>
      </c>
      <c r="O13" s="11"/>
      <c r="Q13" s="1" t="s">
        <v>44</v>
      </c>
      <c r="R13" s="11">
        <f>'Q19-GA51-GA56'!F14</f>
        <v>-3.4</v>
      </c>
      <c r="S13" s="11">
        <f>'Q20-GA57-GA62'!F14</f>
        <v>-3.6999999999999997</v>
      </c>
      <c r="T13" s="11">
        <f>'Q18-GA44-GA50'!F14</f>
        <v>-7.1</v>
      </c>
      <c r="U13" s="11"/>
      <c r="V13" s="1" t="s">
        <v>44</v>
      </c>
      <c r="W13" s="11">
        <f>'Q19-GA51-GA56'!G14</f>
        <v>1.5</v>
      </c>
      <c r="X13" s="11">
        <f>'Q20-GA57-GA62'!G14</f>
        <v>3.2</v>
      </c>
      <c r="Y13" s="11">
        <f>'Q18-GA44-GA50'!G14</f>
        <v>4.7</v>
      </c>
      <c r="Z13" s="11"/>
    </row>
    <row r="14" spans="1:26" x14ac:dyDescent="0.2">
      <c r="A14" s="1" t="s">
        <v>45</v>
      </c>
      <c r="B14" s="11">
        <f>'Q19-GA51-GA56'!B15</f>
        <v>0.3</v>
      </c>
      <c r="C14" s="11">
        <f>'Q20-GA57-GA62'!B15</f>
        <v>3</v>
      </c>
      <c r="D14" s="11">
        <f>'Q18-GA44-GA50'!B15</f>
        <v>3.3</v>
      </c>
      <c r="E14" s="11"/>
      <c r="F14" s="1" t="s">
        <v>45</v>
      </c>
      <c r="G14" s="11">
        <f>'Q19-GA51-GA56'!C15</f>
        <v>1.9</v>
      </c>
      <c r="H14" s="11">
        <f>'Q20-GA57-GA62'!C15</f>
        <v>-3.0999999999999996</v>
      </c>
      <c r="I14" s="11">
        <f>'Q18-GA44-GA50'!C15</f>
        <v>-1.2</v>
      </c>
      <c r="J14" s="11"/>
      <c r="K14" s="1" t="s">
        <v>45</v>
      </c>
      <c r="L14" s="11">
        <f>'Q19-GA51-GA56'!D15</f>
        <v>0.9</v>
      </c>
      <c r="M14" s="11">
        <f>'Q20-GA57-GA62'!D15</f>
        <v>1.8000000000000003</v>
      </c>
      <c r="N14" s="11">
        <f>'Q18-GA44-GA50'!D15</f>
        <v>2.7</v>
      </c>
      <c r="O14" s="11"/>
      <c r="Q14" s="1" t="s">
        <v>45</v>
      </c>
      <c r="R14" s="11">
        <f>'Q19-GA51-GA56'!F15</f>
        <v>-5.3</v>
      </c>
      <c r="S14" s="11">
        <f>'Q20-GA57-GA62'!F15</f>
        <v>-3.8</v>
      </c>
      <c r="T14" s="11">
        <f>'Q18-GA44-GA50'!F15</f>
        <v>-9.1</v>
      </c>
      <c r="U14" s="11"/>
      <c r="V14" s="1" t="s">
        <v>45</v>
      </c>
      <c r="W14" s="11">
        <f>'Q19-GA51-GA56'!G15</f>
        <v>2.8</v>
      </c>
      <c r="X14" s="11">
        <f>'Q20-GA57-GA62'!G15</f>
        <v>2.6000000000000005</v>
      </c>
      <c r="Y14" s="11">
        <f>'Q18-GA44-GA50'!G15</f>
        <v>5.4</v>
      </c>
      <c r="Z14" s="11"/>
    </row>
    <row r="15" spans="1:26" x14ac:dyDescent="0.2">
      <c r="A15" s="1" t="s">
        <v>46</v>
      </c>
      <c r="B15" s="11">
        <f>'Q19-GA51-GA56'!B16</f>
        <v>0</v>
      </c>
      <c r="C15" s="11">
        <f>'Q20-GA57-GA62'!B16</f>
        <v>1.8</v>
      </c>
      <c r="D15" s="11">
        <f>'Q18-GA44-GA50'!B16</f>
        <v>1.8</v>
      </c>
      <c r="E15" s="11"/>
      <c r="F15" s="1" t="s">
        <v>46</v>
      </c>
      <c r="G15" s="11">
        <f>'Q19-GA51-GA56'!C16</f>
        <v>1.3</v>
      </c>
      <c r="H15" s="11">
        <f>'Q20-GA57-GA62'!C16</f>
        <v>-2.5</v>
      </c>
      <c r="I15" s="11">
        <f>'Q18-GA44-GA50'!C16</f>
        <v>-1.2</v>
      </c>
      <c r="J15" s="11"/>
      <c r="K15" s="1" t="s">
        <v>46</v>
      </c>
      <c r="L15" s="11">
        <f>'Q19-GA51-GA56'!D16</f>
        <v>0.5</v>
      </c>
      <c r="M15" s="11">
        <f>'Q20-GA57-GA62'!D16</f>
        <v>1.9</v>
      </c>
      <c r="N15" s="11">
        <f>'Q18-GA44-GA50'!D16</f>
        <v>2.4</v>
      </c>
      <c r="O15" s="11"/>
      <c r="Q15" s="1" t="s">
        <v>46</v>
      </c>
      <c r="R15" s="11">
        <f>'Q19-GA51-GA56'!F16</f>
        <v>-8.1</v>
      </c>
      <c r="S15" s="11">
        <f>'Q20-GA57-GA62'!F16</f>
        <v>-3.8000000000000007</v>
      </c>
      <c r="T15" s="11">
        <f>'Q18-GA44-GA50'!F16</f>
        <v>-11.9</v>
      </c>
      <c r="U15" s="11"/>
      <c r="V15" s="1" t="s">
        <v>46</v>
      </c>
      <c r="W15" s="11">
        <f>'Q19-GA51-GA56'!G16</f>
        <v>3.6</v>
      </c>
      <c r="X15" s="11">
        <f>'Q20-GA57-GA62'!G16</f>
        <v>1.9999999999999996</v>
      </c>
      <c r="Y15" s="11">
        <f>'Q18-GA44-GA50'!G16</f>
        <v>5.6</v>
      </c>
      <c r="Z15" s="11"/>
    </row>
    <row r="16" spans="1:26" x14ac:dyDescent="0.2">
      <c r="A16" s="1" t="s">
        <v>51</v>
      </c>
      <c r="B16" s="11">
        <f>'Q19-GA51-GA56'!B17</f>
        <v>-1.6</v>
      </c>
      <c r="C16" s="11">
        <f>'Q20-GA57-GA62'!B17</f>
        <v>2.9000000000000004</v>
      </c>
      <c r="D16" s="11">
        <f>'Q18-GA44-GA50'!B17</f>
        <v>1.3</v>
      </c>
      <c r="E16" s="11"/>
      <c r="F16" s="1" t="s">
        <v>51</v>
      </c>
      <c r="G16" s="11">
        <f>'Q19-GA51-GA56'!C17</f>
        <v>1.3</v>
      </c>
      <c r="H16" s="11">
        <f>'Q20-GA57-GA62'!C17</f>
        <v>-3.3</v>
      </c>
      <c r="I16" s="11">
        <f>'Q18-GA44-GA50'!C17</f>
        <v>-2</v>
      </c>
      <c r="J16" s="11"/>
      <c r="K16" s="1" t="s">
        <v>51</v>
      </c>
      <c r="L16" s="11">
        <f>'Q19-GA51-GA56'!D17</f>
        <v>0.5</v>
      </c>
      <c r="M16" s="11">
        <f>'Q20-GA57-GA62'!D17</f>
        <v>2.2000000000000002</v>
      </c>
      <c r="N16" s="11">
        <f>'Q18-GA44-GA50'!D17</f>
        <v>2.7</v>
      </c>
      <c r="O16" s="11"/>
      <c r="Q16" s="1" t="s">
        <v>51</v>
      </c>
      <c r="R16" s="11">
        <f>'Q19-GA51-GA56'!F17</f>
        <v>-4</v>
      </c>
      <c r="S16" s="11">
        <f>'Q20-GA57-GA62'!F17</f>
        <v>-5.0999999999999996</v>
      </c>
      <c r="T16" s="11">
        <f>'Q18-GA44-GA50'!F17</f>
        <v>-9.1</v>
      </c>
      <c r="U16" s="11"/>
      <c r="V16" s="1" t="s">
        <v>51</v>
      </c>
      <c r="W16" s="11">
        <f>'Q19-GA51-GA56'!G17</f>
        <v>2.4</v>
      </c>
      <c r="X16" s="11">
        <f>'Q20-GA57-GA62'!G17</f>
        <v>1.1000000000000001</v>
      </c>
      <c r="Y16" s="11">
        <f>'Q18-GA44-GA50'!G17</f>
        <v>3.5</v>
      </c>
      <c r="Z16" s="11"/>
    </row>
    <row r="17" spans="1:26" x14ac:dyDescent="0.2">
      <c r="A17" s="1" t="s">
        <v>47</v>
      </c>
      <c r="B17" s="11">
        <f>'Q19-GA51-GA56'!B18</f>
        <v>1.2</v>
      </c>
      <c r="C17" s="11">
        <f>'Q20-GA57-GA62'!B18</f>
        <v>0.60000000000000009</v>
      </c>
      <c r="D17" s="11">
        <f>'Q18-GA44-GA50'!B18</f>
        <v>1.8</v>
      </c>
      <c r="E17" s="11"/>
      <c r="F17" s="1" t="s">
        <v>47</v>
      </c>
      <c r="G17" s="11">
        <f>'Q19-GA51-GA56'!C18</f>
        <v>1.9</v>
      </c>
      <c r="H17" s="11">
        <f>'Q20-GA57-GA62'!C18</f>
        <v>-3.5</v>
      </c>
      <c r="I17" s="11">
        <f>'Q18-GA44-GA50'!C18</f>
        <v>-1.6</v>
      </c>
      <c r="J17" s="11"/>
      <c r="K17" s="1" t="s">
        <v>47</v>
      </c>
      <c r="L17" s="11">
        <f>'Q19-GA51-GA56'!D18</f>
        <v>0.4</v>
      </c>
      <c r="M17" s="11">
        <f>'Q20-GA57-GA62'!D18</f>
        <v>1.8000000000000003</v>
      </c>
      <c r="N17" s="11">
        <f>'Q18-GA44-GA50'!D18</f>
        <v>2.2000000000000002</v>
      </c>
      <c r="O17" s="11"/>
      <c r="Q17" s="1" t="s">
        <v>47</v>
      </c>
      <c r="R17" s="11">
        <f>'Q19-GA51-GA56'!F18</f>
        <v>-4.9000000000000004</v>
      </c>
      <c r="S17" s="11">
        <f>'Q20-GA57-GA62'!F18</f>
        <v>-4.4000000000000004</v>
      </c>
      <c r="T17" s="11">
        <f>'Q18-GA44-GA50'!F18</f>
        <v>-9.3000000000000007</v>
      </c>
      <c r="U17" s="11"/>
      <c r="V17" s="1" t="s">
        <v>47</v>
      </c>
      <c r="W17" s="11">
        <f>'Q19-GA51-GA56'!G18</f>
        <v>1.6</v>
      </c>
      <c r="X17" s="11">
        <f>'Q20-GA57-GA62'!G18</f>
        <v>2.9</v>
      </c>
      <c r="Y17" s="11">
        <f>'Q18-GA44-GA50'!G18</f>
        <v>4.5</v>
      </c>
      <c r="Z17" s="11"/>
    </row>
    <row r="18" spans="1:26" x14ac:dyDescent="0.2">
      <c r="A18" s="1" t="s">
        <v>48</v>
      </c>
      <c r="B18" s="11">
        <f>'Q19-GA51-GA56'!B19</f>
        <v>0.4</v>
      </c>
      <c r="C18" s="11">
        <f>'Q20-GA57-GA62'!B19</f>
        <v>2</v>
      </c>
      <c r="D18" s="11">
        <f>'Q18-GA44-GA50'!B19</f>
        <v>2.4</v>
      </c>
      <c r="E18" s="11"/>
      <c r="F18" s="1" t="s">
        <v>48</v>
      </c>
      <c r="G18" s="11">
        <f>'Q19-GA51-GA56'!C19</f>
        <v>1.3</v>
      </c>
      <c r="H18" s="11">
        <f>'Q20-GA57-GA62'!C19</f>
        <v>-2.5</v>
      </c>
      <c r="I18" s="11">
        <f>'Q18-GA44-GA50'!C19</f>
        <v>-1.2</v>
      </c>
      <c r="J18" s="11"/>
      <c r="K18" s="1" t="s">
        <v>48</v>
      </c>
      <c r="L18" s="11">
        <f>'Q19-GA51-GA56'!D19</f>
        <v>0.7</v>
      </c>
      <c r="M18" s="11">
        <f>'Q20-GA57-GA62'!D19</f>
        <v>1.5999999999999999</v>
      </c>
      <c r="N18" s="11">
        <f>'Q18-GA44-GA50'!D19</f>
        <v>2.2999999999999998</v>
      </c>
      <c r="O18" s="11"/>
      <c r="Q18" s="1" t="s">
        <v>48</v>
      </c>
      <c r="R18" s="11">
        <f>'Q19-GA51-GA56'!F19</f>
        <v>-7.4</v>
      </c>
      <c r="S18" s="11">
        <f>'Q20-GA57-GA62'!F19</f>
        <v>-3.7999999999999989</v>
      </c>
      <c r="T18" s="11">
        <f>'Q18-GA44-GA50'!F19</f>
        <v>-11.2</v>
      </c>
      <c r="U18" s="11"/>
      <c r="V18" s="1" t="s">
        <v>48</v>
      </c>
      <c r="W18" s="11">
        <f>'Q19-GA51-GA56'!G19</f>
        <v>3.1</v>
      </c>
      <c r="X18" s="11">
        <f>'Q20-GA57-GA62'!G19</f>
        <v>2.4</v>
      </c>
      <c r="Y18" s="11">
        <f>'Q18-GA44-GA50'!G19</f>
        <v>5.5</v>
      </c>
      <c r="Z18" s="11"/>
    </row>
    <row r="19" spans="1:26" x14ac:dyDescent="0.2">
      <c r="A19" s="1" t="s">
        <v>53</v>
      </c>
      <c r="B19" s="11">
        <f>'Q19-GA51-GA56'!B20</f>
        <v>1.2</v>
      </c>
      <c r="C19" s="11">
        <f>'Q20-GA57-GA62'!B20</f>
        <v>0.5</v>
      </c>
      <c r="D19" s="11">
        <f>'Q18-GA44-GA50'!B20</f>
        <v>1.7</v>
      </c>
      <c r="E19" s="11"/>
      <c r="F19" s="1" t="s">
        <v>53</v>
      </c>
      <c r="G19" s="11">
        <f>'Q19-GA51-GA56'!C20</f>
        <v>1</v>
      </c>
      <c r="H19" s="11">
        <f>'Q20-GA57-GA62'!C20</f>
        <v>-2.8</v>
      </c>
      <c r="I19" s="11">
        <f>'Q18-GA44-GA50'!C20</f>
        <v>-1.8</v>
      </c>
      <c r="J19" s="11"/>
      <c r="K19" s="1" t="s">
        <v>53</v>
      </c>
      <c r="L19" s="11">
        <f>'Q19-GA51-GA56'!D20</f>
        <v>0.1</v>
      </c>
      <c r="M19" s="11">
        <f>'Q20-GA57-GA62'!D20</f>
        <v>1.9</v>
      </c>
      <c r="N19" s="11">
        <f>'Q18-GA44-GA50'!D20</f>
        <v>2</v>
      </c>
      <c r="O19" s="11"/>
      <c r="Q19" s="1" t="s">
        <v>53</v>
      </c>
      <c r="R19" s="11">
        <f>'Q19-GA51-GA56'!F20</f>
        <v>-4.5</v>
      </c>
      <c r="S19" s="11">
        <f>'Q20-GA57-GA62'!F20</f>
        <v>-5.5</v>
      </c>
      <c r="T19" s="11">
        <f>'Q18-GA44-GA50'!F20</f>
        <v>-10</v>
      </c>
      <c r="U19" s="11"/>
      <c r="V19" s="1" t="s">
        <v>53</v>
      </c>
      <c r="W19" s="11">
        <f>'Q19-GA51-GA56'!G20</f>
        <v>2</v>
      </c>
      <c r="X19" s="11">
        <f>'Q20-GA57-GA62'!G20</f>
        <v>2.9000000000000004</v>
      </c>
      <c r="Y19" s="11">
        <f>'Q18-GA44-GA50'!G20</f>
        <v>4.9000000000000004</v>
      </c>
      <c r="Z19" s="11"/>
    </row>
    <row r="20" spans="1:26" x14ac:dyDescent="0.2">
      <c r="A20" s="1" t="s">
        <v>30</v>
      </c>
      <c r="B20" s="11">
        <f>'Q19-GA51-GA56'!B21</f>
        <v>0</v>
      </c>
      <c r="C20" s="11">
        <f>'Q20-GA57-GA62'!B21</f>
        <v>1.8</v>
      </c>
      <c r="D20" s="11">
        <f>'Q18-GA44-GA50'!B21</f>
        <v>1.8</v>
      </c>
      <c r="E20" s="11"/>
      <c r="F20" s="1" t="s">
        <v>30</v>
      </c>
      <c r="G20" s="11">
        <f>'Q19-GA51-GA56'!C21</f>
        <v>1.6</v>
      </c>
      <c r="H20" s="11">
        <f>'Q20-GA57-GA62'!C21</f>
        <v>-3.4000000000000004</v>
      </c>
      <c r="I20" s="11">
        <f>'Q18-GA44-GA50'!C21</f>
        <v>-1.8</v>
      </c>
      <c r="J20" s="11"/>
      <c r="K20" s="1" t="s">
        <v>30</v>
      </c>
      <c r="L20" s="11">
        <f>'Q19-GA51-GA56'!D21</f>
        <v>0.3</v>
      </c>
      <c r="M20" s="11">
        <f>'Q20-GA57-GA62'!D21</f>
        <v>2.1</v>
      </c>
      <c r="N20" s="11">
        <f>'Q18-GA44-GA50'!D21</f>
        <v>2.4</v>
      </c>
      <c r="O20" s="11"/>
      <c r="Q20" s="1" t="s">
        <v>30</v>
      </c>
      <c r="R20" s="11">
        <f>'Q19-GA51-GA56'!F21</f>
        <v>-7</v>
      </c>
      <c r="S20" s="11">
        <f>'Q20-GA57-GA62'!F21</f>
        <v>-4.3000000000000007</v>
      </c>
      <c r="T20" s="11">
        <f>'Q18-GA44-GA50'!F21</f>
        <v>-11.3</v>
      </c>
      <c r="U20" s="11"/>
      <c r="V20" s="1" t="s">
        <v>30</v>
      </c>
      <c r="W20" s="11">
        <f>'Q19-GA51-GA56'!G21</f>
        <v>2.6</v>
      </c>
      <c r="X20" s="11">
        <f>'Q20-GA57-GA62'!G21</f>
        <v>2.6</v>
      </c>
      <c r="Y20" s="11">
        <f>'Q18-GA44-GA50'!G21</f>
        <v>5.2</v>
      </c>
      <c r="Z20" s="11"/>
    </row>
    <row r="21" spans="1:26" x14ac:dyDescent="0.2">
      <c r="A21" s="23"/>
    </row>
    <row r="52" spans="2:30" ht="9" customHeight="1" x14ac:dyDescent="0.2">
      <c r="B52" s="1" t="s">
        <v>457</v>
      </c>
      <c r="C52" s="1" t="s">
        <v>458</v>
      </c>
      <c r="H52" s="1" t="s">
        <v>457</v>
      </c>
      <c r="I52" s="1" t="s">
        <v>458</v>
      </c>
      <c r="M52" s="176" t="s">
        <v>698</v>
      </c>
      <c r="N52" s="176"/>
      <c r="O52" s="176"/>
      <c r="P52" s="176"/>
      <c r="Q52" s="176"/>
      <c r="R52" s="176"/>
      <c r="S52" s="176"/>
      <c r="T52" s="176"/>
      <c r="U52" s="176"/>
      <c r="V52" s="176"/>
      <c r="W52" s="176"/>
      <c r="X52" s="176"/>
      <c r="Y52" s="176"/>
      <c r="Z52" s="176"/>
      <c r="AA52" s="176"/>
      <c r="AB52" s="176"/>
      <c r="AC52" s="176"/>
      <c r="AD52" s="176"/>
    </row>
    <row r="53" spans="2:30" hidden="1" x14ac:dyDescent="0.2">
      <c r="M53" s="176"/>
      <c r="N53" s="176"/>
      <c r="O53" s="176"/>
      <c r="P53" s="176"/>
      <c r="Q53" s="176"/>
      <c r="R53" s="176"/>
      <c r="S53" s="176"/>
      <c r="T53" s="176"/>
      <c r="U53" s="176"/>
      <c r="V53" s="176"/>
      <c r="W53" s="176"/>
      <c r="X53" s="176"/>
      <c r="Y53" s="176"/>
      <c r="Z53" s="176"/>
      <c r="AA53" s="176"/>
      <c r="AB53" s="176"/>
      <c r="AC53" s="176"/>
      <c r="AD53" s="176"/>
    </row>
    <row r="54" spans="2:30" ht="3" customHeight="1" x14ac:dyDescent="0.2">
      <c r="M54" s="176"/>
      <c r="N54" s="176"/>
      <c r="O54" s="176"/>
      <c r="P54" s="176"/>
      <c r="Q54" s="176"/>
      <c r="R54" s="176"/>
      <c r="S54" s="176"/>
      <c r="T54" s="176"/>
      <c r="U54" s="176"/>
      <c r="V54" s="176"/>
      <c r="W54" s="176"/>
      <c r="X54" s="176"/>
      <c r="Y54" s="176"/>
      <c r="Z54" s="176"/>
      <c r="AA54" s="176"/>
      <c r="AB54" s="176"/>
      <c r="AC54" s="176"/>
      <c r="AD54" s="176"/>
    </row>
  </sheetData>
  <mergeCells count="1">
    <mergeCell ref="M52:AD54"/>
  </mergeCells>
  <phoneticPr fontId="4" type="noConversion"/>
  <pageMargins left="0.75" right="0.75" top="1" bottom="1" header="0" footer="0"/>
  <pageSetup paperSize="9" orientation="portrait"/>
  <headerFooter alignWithMargins="0"/>
  <drawing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tabColor rgb="FF92D050"/>
  </sheetPr>
  <dimension ref="A1:F22"/>
  <sheetViews>
    <sheetView workbookViewId="0">
      <selection activeCell="G10" sqref="G10"/>
    </sheetView>
  </sheetViews>
  <sheetFormatPr baseColWidth="10" defaultColWidth="11.42578125" defaultRowHeight="11.25" x14ac:dyDescent="0.2"/>
  <cols>
    <col min="1" max="1" width="20.85546875" style="1" customWidth="1"/>
    <col min="2" max="16384" width="11.42578125" style="1"/>
  </cols>
  <sheetData>
    <row r="1" spans="1:6" ht="34.9" customHeight="1" x14ac:dyDescent="0.2">
      <c r="A1" s="185" t="s">
        <v>702</v>
      </c>
      <c r="B1" s="186"/>
      <c r="C1" s="187"/>
    </row>
    <row r="2" spans="1:6" ht="26.25" customHeight="1" x14ac:dyDescent="0.2">
      <c r="A2" s="9"/>
      <c r="B2" s="143" t="s">
        <v>461</v>
      </c>
      <c r="C2" s="143" t="s">
        <v>331</v>
      </c>
    </row>
    <row r="3" spans="1:6" x14ac:dyDescent="0.2">
      <c r="A3" s="9" t="s">
        <v>411</v>
      </c>
      <c r="B3" s="66">
        <v>1.0162105682937019</v>
      </c>
      <c r="C3" s="100">
        <v>1.8030351899719355E-2</v>
      </c>
    </row>
    <row r="4" spans="1:6" x14ac:dyDescent="0.2">
      <c r="A4" s="9" t="s">
        <v>640</v>
      </c>
      <c r="B4" s="66">
        <v>1.0118609419492905</v>
      </c>
      <c r="C4" s="100">
        <v>1.2446825257976135E-2</v>
      </c>
    </row>
    <row r="5" spans="1:6" x14ac:dyDescent="0.2">
      <c r="A5" s="5" t="s">
        <v>48</v>
      </c>
      <c r="B5" s="66">
        <v>1.0058233566668693</v>
      </c>
      <c r="C5" s="100">
        <v>6.4503770853117093E-3</v>
      </c>
    </row>
    <row r="6" spans="1:6" x14ac:dyDescent="0.2">
      <c r="A6" s="9" t="s">
        <v>413</v>
      </c>
      <c r="B6" s="66">
        <v>1.0016594195691102</v>
      </c>
      <c r="C6" s="100">
        <v>1.8569222690427711E-3</v>
      </c>
    </row>
    <row r="7" spans="1:6" x14ac:dyDescent="0.2">
      <c r="A7" s="101" t="s">
        <v>31</v>
      </c>
      <c r="B7" s="82">
        <v>0.99794641038922993</v>
      </c>
      <c r="C7" s="102">
        <v>-2.3460697105757156E-3</v>
      </c>
    </row>
    <row r="8" spans="1:6" x14ac:dyDescent="0.2">
      <c r="A8" s="101" t="s">
        <v>30</v>
      </c>
      <c r="B8" s="82">
        <v>0.99339859939097863</v>
      </c>
      <c r="C8" s="102">
        <v>-7.4200531731503094E-3</v>
      </c>
    </row>
    <row r="9" spans="1:6" x14ac:dyDescent="0.2">
      <c r="A9" s="5" t="s">
        <v>41</v>
      </c>
      <c r="B9" s="66">
        <v>0.99205861266390194</v>
      </c>
      <c r="C9" s="100">
        <v>-9.0152095185309644E-3</v>
      </c>
      <c r="F9" s="1" t="s">
        <v>70</v>
      </c>
    </row>
    <row r="10" spans="1:6" x14ac:dyDescent="0.2">
      <c r="A10" s="5" t="s">
        <v>43</v>
      </c>
      <c r="B10" s="66">
        <v>0.99115927083600419</v>
      </c>
      <c r="C10" s="100">
        <v>-9.8866547387048698E-3</v>
      </c>
    </row>
    <row r="11" spans="1:6" x14ac:dyDescent="0.2">
      <c r="A11" s="5" t="s">
        <v>69</v>
      </c>
      <c r="B11" s="66">
        <v>0.98918315808975799</v>
      </c>
      <c r="C11" s="100">
        <v>-1.1939422665917521E-2</v>
      </c>
    </row>
    <row r="12" spans="1:6" x14ac:dyDescent="0.2">
      <c r="A12" s="5" t="s">
        <v>39</v>
      </c>
      <c r="B12" s="66">
        <v>0.98355883269596678</v>
      </c>
      <c r="C12" s="100">
        <v>-1.8556620313249672E-2</v>
      </c>
    </row>
    <row r="13" spans="1:6" x14ac:dyDescent="0.2">
      <c r="A13" s="5" t="s">
        <v>45</v>
      </c>
      <c r="B13" s="66">
        <v>0.98221280021502011</v>
      </c>
      <c r="C13" s="100">
        <v>-2.1044764157890805E-2</v>
      </c>
    </row>
    <row r="14" spans="1:6" x14ac:dyDescent="0.2">
      <c r="A14" s="5" t="s">
        <v>42</v>
      </c>
      <c r="B14" s="66">
        <v>0.98051270090319997</v>
      </c>
      <c r="C14" s="100">
        <v>-2.1981961232589997E-2</v>
      </c>
    </row>
    <row r="15" spans="1:6" x14ac:dyDescent="0.2">
      <c r="A15" s="9" t="s">
        <v>410</v>
      </c>
      <c r="B15" s="66">
        <v>0.98031402169126836</v>
      </c>
      <c r="C15" s="100">
        <v>-2.2495593847082107E-2</v>
      </c>
    </row>
    <row r="16" spans="1:6" x14ac:dyDescent="0.2">
      <c r="A16" s="9" t="s">
        <v>462</v>
      </c>
      <c r="B16" s="66">
        <v>0.97727147104429768</v>
      </c>
      <c r="C16" s="100">
        <v>-2.5809103728790195E-2</v>
      </c>
    </row>
    <row r="17" spans="1:3" x14ac:dyDescent="0.2">
      <c r="A17" s="5" t="s">
        <v>53</v>
      </c>
      <c r="B17" s="66">
        <v>0.97598141866604105</v>
      </c>
      <c r="C17" s="100">
        <v>-2.7492546849224864E-2</v>
      </c>
    </row>
    <row r="18" spans="1:3" x14ac:dyDescent="0.2">
      <c r="A18" s="5" t="s">
        <v>40</v>
      </c>
      <c r="B18" s="66">
        <v>0.96793483092012444</v>
      </c>
      <c r="C18" s="100">
        <v>-3.6688975525388079E-2</v>
      </c>
    </row>
    <row r="19" spans="1:3" x14ac:dyDescent="0.2">
      <c r="A19" s="5" t="s">
        <v>44</v>
      </c>
      <c r="B19" s="66">
        <v>0.95664810859423033</v>
      </c>
      <c r="C19" s="100">
        <v>-5.0227488385346186E-2</v>
      </c>
    </row>
    <row r="20" spans="1:3" x14ac:dyDescent="0.2">
      <c r="A20" s="9" t="s">
        <v>636</v>
      </c>
      <c r="B20" s="66">
        <v>0.93385147566827764</v>
      </c>
      <c r="C20" s="100">
        <v>-7.7906843796106351E-2</v>
      </c>
    </row>
    <row r="21" spans="1:3" ht="48.6" customHeight="1" x14ac:dyDescent="0.2">
      <c r="A21" s="183" t="s">
        <v>703</v>
      </c>
      <c r="B21" s="183"/>
      <c r="C21" s="183"/>
    </row>
    <row r="22" spans="1:3" ht="30.75" customHeight="1" x14ac:dyDescent="0.2">
      <c r="A22" s="170" t="s">
        <v>704</v>
      </c>
      <c r="B22" s="170"/>
      <c r="C22" s="170"/>
    </row>
  </sheetData>
  <mergeCells count="3">
    <mergeCell ref="A22:C22"/>
    <mergeCell ref="A1:C1"/>
    <mergeCell ref="A21:C21"/>
  </mergeCells>
  <pageMargins left="0.7" right="0.7" top="0.75" bottom="0.75" header="0.3" footer="0.3"/>
  <pageSetup paperSize="9" orientation="portrait" verticalDpi="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>
    <tabColor rgb="FF00B0F0"/>
  </sheetPr>
  <dimension ref="E1:O31"/>
  <sheetViews>
    <sheetView topLeftCell="E1" workbookViewId="0">
      <selection activeCell="F2" sqref="F2:O3"/>
    </sheetView>
  </sheetViews>
  <sheetFormatPr baseColWidth="10" defaultColWidth="11.42578125" defaultRowHeight="11.25" x14ac:dyDescent="0.2"/>
  <cols>
    <col min="1" max="1" width="11.42578125" style="2"/>
    <col min="2" max="2" width="58.140625" style="2" bestFit="1" customWidth="1"/>
    <col min="3" max="4" width="11.42578125" style="2"/>
    <col min="5" max="5" width="45.28515625" style="2" customWidth="1"/>
    <col min="6" max="7" width="11.42578125" style="2"/>
    <col min="8" max="8" width="7.28515625" style="2" customWidth="1"/>
    <col min="9" max="10" width="11.42578125" style="2"/>
    <col min="11" max="11" width="7.5703125" style="2" customWidth="1"/>
    <col min="12" max="14" width="11.42578125" style="2"/>
    <col min="15" max="15" width="7.5703125" style="2" customWidth="1"/>
    <col min="16" max="16384" width="11.42578125" style="2"/>
  </cols>
  <sheetData>
    <row r="1" spans="5:15" x14ac:dyDescent="0.2">
      <c r="E1" s="171" t="s">
        <v>705</v>
      </c>
      <c r="F1" s="215"/>
      <c r="G1" s="215"/>
      <c r="H1" s="215"/>
      <c r="I1" s="215"/>
      <c r="J1" s="215"/>
      <c r="K1" s="215"/>
      <c r="L1" s="215"/>
      <c r="M1" s="215"/>
      <c r="N1" s="215"/>
      <c r="O1" s="215"/>
    </row>
    <row r="2" spans="5:15" x14ac:dyDescent="0.2">
      <c r="E2" s="207"/>
      <c r="F2" s="208" t="s">
        <v>128</v>
      </c>
      <c r="G2" s="208"/>
      <c r="H2" s="208"/>
      <c r="I2" s="208" t="s">
        <v>129</v>
      </c>
      <c r="J2" s="208"/>
      <c r="K2" s="208"/>
      <c r="L2" s="208" t="s">
        <v>50</v>
      </c>
      <c r="M2" s="208"/>
      <c r="N2" s="208"/>
      <c r="O2" s="208"/>
    </row>
    <row r="3" spans="5:15" x14ac:dyDescent="0.2">
      <c r="E3" s="207"/>
      <c r="F3" s="145">
        <v>2020</v>
      </c>
      <c r="G3" s="145">
        <v>2021</v>
      </c>
      <c r="H3" s="145" t="s">
        <v>57</v>
      </c>
      <c r="I3" s="145">
        <v>2020</v>
      </c>
      <c r="J3" s="145">
        <v>2021</v>
      </c>
      <c r="K3" s="145" t="s">
        <v>57</v>
      </c>
      <c r="L3" s="145">
        <v>2020</v>
      </c>
      <c r="M3" s="145">
        <v>2021</v>
      </c>
      <c r="N3" s="145" t="s">
        <v>182</v>
      </c>
      <c r="O3" s="145" t="s">
        <v>57</v>
      </c>
    </row>
    <row r="4" spans="5:15" x14ac:dyDescent="0.2">
      <c r="E4" s="30" t="s">
        <v>38</v>
      </c>
      <c r="F4" s="20">
        <f>+F5+F11</f>
        <v>1624474671.45</v>
      </c>
      <c r="G4" s="20">
        <f>+G5+G11</f>
        <v>1793140250.3600001</v>
      </c>
      <c r="H4" s="36">
        <f>G4/F4-1</f>
        <v>0.10382776775426716</v>
      </c>
      <c r="I4" s="20">
        <v>996011381.04000008</v>
      </c>
      <c r="J4" s="20">
        <f>+J5+J11</f>
        <v>1380219705.3400002</v>
      </c>
      <c r="K4" s="36">
        <f>J4/I4-1</f>
        <v>0.38574692178599723</v>
      </c>
      <c r="L4" s="20">
        <f>F4-I4</f>
        <v>628463290.40999997</v>
      </c>
      <c r="M4" s="20">
        <f>G4-J4</f>
        <v>412920545.01999998</v>
      </c>
      <c r="N4" s="35">
        <f>L4-M4</f>
        <v>215542745.38999999</v>
      </c>
      <c r="O4" s="36">
        <f>M4/L4-1</f>
        <v>-0.34296791662943937</v>
      </c>
    </row>
    <row r="5" spans="5:15" x14ac:dyDescent="0.2">
      <c r="E5" s="37" t="s">
        <v>58</v>
      </c>
      <c r="F5" s="38">
        <f>+SUM(F6:F10)</f>
        <v>1062191799.03</v>
      </c>
      <c r="G5" s="38">
        <f>+SUM(G6:G10)</f>
        <v>1235600327.52</v>
      </c>
      <c r="H5" s="39">
        <f t="shared" ref="H5:H30" si="0">G5/F5-1</f>
        <v>0.16325538254800853</v>
      </c>
      <c r="I5" s="38">
        <v>393717798.57000005</v>
      </c>
      <c r="J5" s="38">
        <f>+SUM(J6:J10)</f>
        <v>759318743.46000004</v>
      </c>
      <c r="K5" s="39">
        <f t="shared" ref="K5:K30" si="1">J5/I5-1</f>
        <v>0.92858627732319521</v>
      </c>
      <c r="L5" s="38">
        <f t="shared" ref="L5:L30" si="2">F5-I5</f>
        <v>668474000.45999992</v>
      </c>
      <c r="M5" s="38">
        <f t="shared" ref="M5:M30" si="3">G5-J5</f>
        <v>476281584.05999994</v>
      </c>
      <c r="N5" s="38">
        <f t="shared" ref="N5:N30" si="4">L5-M5</f>
        <v>192192416.39999998</v>
      </c>
      <c r="O5" s="39">
        <f>M5/L5-1</f>
        <v>-0.2875091869956734</v>
      </c>
    </row>
    <row r="6" spans="5:15" x14ac:dyDescent="0.2">
      <c r="E6" s="18" t="s">
        <v>120</v>
      </c>
      <c r="F6" s="10">
        <v>20916073.760000002</v>
      </c>
      <c r="G6" s="10">
        <v>235763071.41999999</v>
      </c>
      <c r="H6" s="40">
        <f t="shared" si="0"/>
        <v>10.271860776800013</v>
      </c>
      <c r="I6" s="10">
        <v>67204569.480000004</v>
      </c>
      <c r="J6" s="10">
        <v>172413457</v>
      </c>
      <c r="K6" s="40">
        <f t="shared" si="1"/>
        <v>1.5655019938980494</v>
      </c>
      <c r="L6" s="10">
        <f t="shared" si="2"/>
        <v>-46288495.719999999</v>
      </c>
      <c r="M6" s="10">
        <f t="shared" si="3"/>
        <v>63349614.419999987</v>
      </c>
      <c r="N6" s="10">
        <f>L6-M6</f>
        <v>-109638110.13999999</v>
      </c>
      <c r="O6" s="40">
        <f>M6/L6-1</f>
        <v>-2.368582267248498</v>
      </c>
    </row>
    <row r="7" spans="5:15" x14ac:dyDescent="0.2">
      <c r="E7" s="18" t="s">
        <v>121</v>
      </c>
      <c r="F7" s="10">
        <v>425552511.76999998</v>
      </c>
      <c r="G7" s="10">
        <v>644216200.32000005</v>
      </c>
      <c r="H7" s="40">
        <f t="shared" si="0"/>
        <v>0.51383479712177582</v>
      </c>
      <c r="I7" s="10">
        <v>86942144.379999995</v>
      </c>
      <c r="J7" s="10">
        <v>124906323.92</v>
      </c>
      <c r="K7" s="40">
        <f t="shared" si="1"/>
        <v>0.43666026195614771</v>
      </c>
      <c r="L7" s="10">
        <f t="shared" si="2"/>
        <v>338610367.38999999</v>
      </c>
      <c r="M7" s="10">
        <f t="shared" si="3"/>
        <v>519309876.40000004</v>
      </c>
      <c r="N7" s="10">
        <f t="shared" si="4"/>
        <v>-180699509.01000005</v>
      </c>
      <c r="O7" s="40">
        <f t="shared" ref="O7:O30" si="5">M7/L7-1</f>
        <v>0.53365025531506083</v>
      </c>
    </row>
    <row r="8" spans="5:15" x14ac:dyDescent="0.2">
      <c r="E8" s="18" t="s">
        <v>122</v>
      </c>
      <c r="F8" s="10">
        <v>91282276.569999993</v>
      </c>
      <c r="G8" s="10">
        <v>115042490.5</v>
      </c>
      <c r="H8" s="40">
        <f t="shared" si="0"/>
        <v>0.26029383603047451</v>
      </c>
      <c r="I8" s="10">
        <v>154923811.83000001</v>
      </c>
      <c r="J8" s="10">
        <v>220175723.08000001</v>
      </c>
      <c r="K8" s="40">
        <f t="shared" si="1"/>
        <v>0.42118710144830285</v>
      </c>
      <c r="L8" s="10">
        <f t="shared" si="2"/>
        <v>-63641535.26000002</v>
      </c>
      <c r="M8" s="10">
        <f>G8-J8</f>
        <v>-105133232.58000001</v>
      </c>
      <c r="N8" s="10">
        <f t="shared" si="4"/>
        <v>41491697.319999993</v>
      </c>
      <c r="O8" s="40">
        <f t="shared" si="5"/>
        <v>0.65195940277824116</v>
      </c>
    </row>
    <row r="9" spans="5:15" x14ac:dyDescent="0.2">
      <c r="E9" s="18" t="s">
        <v>739</v>
      </c>
      <c r="F9" s="10">
        <v>333761520.74000001</v>
      </c>
      <c r="G9" s="10">
        <v>156633374.52000001</v>
      </c>
      <c r="H9" s="40">
        <f t="shared" si="0"/>
        <v>-0.53070271799840785</v>
      </c>
      <c r="I9" s="10">
        <v>79690906.780000001</v>
      </c>
      <c r="J9" s="10">
        <v>233813286.68000001</v>
      </c>
      <c r="K9" s="40">
        <f t="shared" si="1"/>
        <v>1.9340020854007904</v>
      </c>
      <c r="L9" s="10">
        <f t="shared" si="2"/>
        <v>254070613.96000001</v>
      </c>
      <c r="M9" s="10">
        <f t="shared" si="3"/>
        <v>-77179912.159999996</v>
      </c>
      <c r="N9" s="10">
        <f t="shared" si="4"/>
        <v>331250526.12</v>
      </c>
      <c r="O9" s="40">
        <f t="shared" si="5"/>
        <v>-1.3037734705208801</v>
      </c>
    </row>
    <row r="10" spans="5:15" x14ac:dyDescent="0.2">
      <c r="E10" s="18" t="s">
        <v>123</v>
      </c>
      <c r="F10" s="10">
        <v>190679416.19</v>
      </c>
      <c r="G10" s="10">
        <v>83945190.760000005</v>
      </c>
      <c r="H10" s="40">
        <f t="shared" si="0"/>
        <v>-0.5597574586847176</v>
      </c>
      <c r="I10" s="10">
        <v>4956366.0999999996</v>
      </c>
      <c r="J10" s="10">
        <v>8009952.7800000003</v>
      </c>
      <c r="K10" s="40">
        <f t="shared" si="1"/>
        <v>0.61609385150140561</v>
      </c>
      <c r="L10" s="10">
        <f t="shared" si="2"/>
        <v>185723050.09</v>
      </c>
      <c r="M10" s="10">
        <f t="shared" si="3"/>
        <v>75935237.980000004</v>
      </c>
      <c r="N10" s="10">
        <f t="shared" si="4"/>
        <v>109787812.11</v>
      </c>
      <c r="O10" s="40">
        <f t="shared" si="5"/>
        <v>-0.59113724471355411</v>
      </c>
    </row>
    <row r="11" spans="5:15" x14ac:dyDescent="0.2">
      <c r="E11" s="37" t="s">
        <v>59</v>
      </c>
      <c r="F11" s="38">
        <f>+SUM(F12:F30)</f>
        <v>562282872.42000008</v>
      </c>
      <c r="G11" s="38">
        <f>+SUM(G12:G30)</f>
        <v>557539922.84000003</v>
      </c>
      <c r="H11" s="39">
        <f t="shared" si="0"/>
        <v>-8.4351663773555297E-3</v>
      </c>
      <c r="I11" s="38">
        <v>602293582.47000003</v>
      </c>
      <c r="J11" s="38">
        <f>+SUM(J12:J30)</f>
        <v>620900961.88000023</v>
      </c>
      <c r="K11" s="39">
        <f t="shared" si="1"/>
        <v>3.0894201684320777E-2</v>
      </c>
      <c r="L11" s="38">
        <f t="shared" si="2"/>
        <v>-40010710.049999952</v>
      </c>
      <c r="M11" s="38">
        <f t="shared" si="3"/>
        <v>-63361039.0400002</v>
      </c>
      <c r="N11" s="38">
        <f t="shared" si="4"/>
        <v>23350328.990000248</v>
      </c>
      <c r="O11" s="39">
        <f t="shared" si="5"/>
        <v>0.58360196459448432</v>
      </c>
    </row>
    <row r="12" spans="5:15" x14ac:dyDescent="0.2">
      <c r="E12" s="18" t="s">
        <v>60</v>
      </c>
      <c r="F12" s="10">
        <v>63399847.720000006</v>
      </c>
      <c r="G12" s="10">
        <v>80429446.459999993</v>
      </c>
      <c r="H12" s="40">
        <f t="shared" si="0"/>
        <v>0.26860630352315273</v>
      </c>
      <c r="I12" s="10">
        <v>106882146.26000004</v>
      </c>
      <c r="J12" s="10">
        <v>57161981.25999999</v>
      </c>
      <c r="K12" s="40">
        <f t="shared" si="1"/>
        <v>-0.46518681313763532</v>
      </c>
      <c r="L12" s="10">
        <f t="shared" si="2"/>
        <v>-43482298.540000029</v>
      </c>
      <c r="M12" s="10">
        <f t="shared" si="3"/>
        <v>23267465.200000003</v>
      </c>
      <c r="N12" s="10">
        <f t="shared" si="4"/>
        <v>-66749763.740000032</v>
      </c>
      <c r="O12" s="40">
        <f t="shared" si="5"/>
        <v>-1.5351020065923127</v>
      </c>
    </row>
    <row r="13" spans="5:15" x14ac:dyDescent="0.2">
      <c r="E13" s="18" t="s">
        <v>61</v>
      </c>
      <c r="F13" s="10">
        <v>17197015.050000001</v>
      </c>
      <c r="G13" s="10">
        <v>24376894.560000002</v>
      </c>
      <c r="H13" s="40">
        <f t="shared" si="0"/>
        <v>0.41750731095626969</v>
      </c>
      <c r="I13" s="10">
        <v>32626586.770000003</v>
      </c>
      <c r="J13" s="10">
        <v>35571346.810000002</v>
      </c>
      <c r="K13" s="40">
        <f t="shared" si="1"/>
        <v>9.025645436830354E-2</v>
      </c>
      <c r="L13" s="10">
        <f t="shared" si="2"/>
        <v>-15429571.720000003</v>
      </c>
      <c r="M13" s="10">
        <f t="shared" si="3"/>
        <v>-11194452.25</v>
      </c>
      <c r="N13" s="10">
        <f>L13-M13</f>
        <v>-4235119.4700000025</v>
      </c>
      <c r="O13" s="40">
        <f t="shared" si="5"/>
        <v>-0.27448068856703189</v>
      </c>
    </row>
    <row r="14" spans="5:15" x14ac:dyDescent="0.2">
      <c r="E14" s="18" t="s">
        <v>124</v>
      </c>
      <c r="F14" s="10">
        <v>1914295.51</v>
      </c>
      <c r="G14" s="10">
        <v>2407730.46</v>
      </c>
      <c r="H14" s="40">
        <f t="shared" si="0"/>
        <v>0.25776320710275291</v>
      </c>
      <c r="I14" s="10">
        <v>5283667.4000000004</v>
      </c>
      <c r="J14" s="10">
        <v>4184560.21</v>
      </c>
      <c r="K14" s="40">
        <f t="shared" si="1"/>
        <v>-0.20801975347653423</v>
      </c>
      <c r="L14" s="10">
        <f>F14-I14</f>
        <v>-3369371.8900000006</v>
      </c>
      <c r="M14" s="10">
        <f>G14-J14</f>
        <v>-1776829.75</v>
      </c>
      <c r="N14" s="10">
        <f t="shared" si="4"/>
        <v>-1592542.1400000006</v>
      </c>
      <c r="O14" s="40">
        <f t="shared" si="5"/>
        <v>-0.47265252753088061</v>
      </c>
    </row>
    <row r="15" spans="5:15" x14ac:dyDescent="0.2">
      <c r="E15" s="18" t="s">
        <v>183</v>
      </c>
      <c r="F15" s="10">
        <f>162465908.66-F8</f>
        <v>71183632.090000004</v>
      </c>
      <c r="G15" s="10">
        <f>212856239.31-G8</f>
        <v>97813748.810000002</v>
      </c>
      <c r="H15" s="40">
        <f t="shared" si="0"/>
        <v>0.37410449478512975</v>
      </c>
      <c r="I15" s="10">
        <v>58201729.669999994</v>
      </c>
      <c r="J15" s="10">
        <v>74273565.229999989</v>
      </c>
      <c r="K15" s="40">
        <f t="shared" si="1"/>
        <v>0.27614017059503659</v>
      </c>
      <c r="L15" s="10">
        <f t="shared" si="2"/>
        <v>12981902.420000009</v>
      </c>
      <c r="M15" s="10">
        <f t="shared" si="3"/>
        <v>23540183.580000013</v>
      </c>
      <c r="N15" s="10">
        <f t="shared" si="4"/>
        <v>-10558281.160000004</v>
      </c>
      <c r="O15" s="40">
        <f t="shared" si="5"/>
        <v>0.81330769700855576</v>
      </c>
    </row>
    <row r="16" spans="5:15" x14ac:dyDescent="0.2">
      <c r="E16" s="18" t="s">
        <v>125</v>
      </c>
      <c r="F16" s="10">
        <f>425644439.31-F7</f>
        <v>91927.540000021458</v>
      </c>
      <c r="G16" s="10">
        <f>648401217.97-G7</f>
        <v>4185017.6499999762</v>
      </c>
      <c r="H16" s="40">
        <f>G16/F16-1</f>
        <v>44.525178308905026</v>
      </c>
      <c r="I16" s="10">
        <v>10945404.93</v>
      </c>
      <c r="J16" s="10">
        <v>12294006.640000001</v>
      </c>
      <c r="K16" s="40">
        <f>J16/I16-1</f>
        <v>0.12321167819964796</v>
      </c>
      <c r="L16" s="10">
        <f t="shared" si="2"/>
        <v>-10853477.389999978</v>
      </c>
      <c r="M16" s="10">
        <f t="shared" si="3"/>
        <v>-8108988.9900000244</v>
      </c>
      <c r="N16" s="10">
        <f>L16-M16</f>
        <v>-2744488.3999999538</v>
      </c>
      <c r="O16" s="40">
        <f>M16/L16-1</f>
        <v>-0.25286719651055167</v>
      </c>
    </row>
    <row r="17" spans="5:15" x14ac:dyDescent="0.2">
      <c r="E17" s="18" t="s">
        <v>740</v>
      </c>
      <c r="F17" s="10">
        <v>4230736.58</v>
      </c>
      <c r="G17" s="10">
        <v>3917150.1100000003</v>
      </c>
      <c r="H17" s="40">
        <f t="shared" si="0"/>
        <v>-7.4121010389164854E-2</v>
      </c>
      <c r="I17" s="10">
        <v>12380386.310000001</v>
      </c>
      <c r="J17" s="10">
        <v>14443828.170000002</v>
      </c>
      <c r="K17" s="40">
        <f t="shared" si="1"/>
        <v>0.1666702321181448</v>
      </c>
      <c r="L17" s="10">
        <f t="shared" si="2"/>
        <v>-8149649.7300000004</v>
      </c>
      <c r="M17" s="10">
        <f t="shared" si="3"/>
        <v>-10526678.060000002</v>
      </c>
      <c r="N17" s="10">
        <f t="shared" si="4"/>
        <v>2377028.3300000019</v>
      </c>
      <c r="O17" s="40">
        <f t="shared" si="5"/>
        <v>0.29167245326505609</v>
      </c>
    </row>
    <row r="18" spans="5:15" x14ac:dyDescent="0.2">
      <c r="E18" s="18" t="s">
        <v>741</v>
      </c>
      <c r="F18" s="10">
        <v>7179069.4299999997</v>
      </c>
      <c r="G18" s="10">
        <v>1855272.92</v>
      </c>
      <c r="H18" s="40">
        <f t="shared" si="0"/>
        <v>-0.74157194910984447</v>
      </c>
      <c r="I18" s="10">
        <v>12050272.950000001</v>
      </c>
      <c r="J18" s="10">
        <v>13478271.109999999</v>
      </c>
      <c r="K18" s="40">
        <f t="shared" si="1"/>
        <v>0.11850338709547636</v>
      </c>
      <c r="L18" s="10">
        <f t="shared" si="2"/>
        <v>-4871203.5200000014</v>
      </c>
      <c r="M18" s="10">
        <f t="shared" si="3"/>
        <v>-11622998.189999999</v>
      </c>
      <c r="N18" s="10">
        <f t="shared" si="4"/>
        <v>6751794.6699999981</v>
      </c>
      <c r="O18" s="40">
        <f t="shared" si="5"/>
        <v>1.3860629395340878</v>
      </c>
    </row>
    <row r="19" spans="5:15" x14ac:dyDescent="0.2">
      <c r="E19" s="18" t="s">
        <v>62</v>
      </c>
      <c r="F19" s="10">
        <v>2263638.8899999997</v>
      </c>
      <c r="G19" s="10">
        <v>3555414.59</v>
      </c>
      <c r="H19" s="40">
        <f t="shared" si="0"/>
        <v>0.57066332695847977</v>
      </c>
      <c r="I19" s="10">
        <v>5642867.1800000006</v>
      </c>
      <c r="J19" s="10">
        <v>6691978.7300000004</v>
      </c>
      <c r="K19" s="40">
        <f t="shared" si="1"/>
        <v>0.18591817183263903</v>
      </c>
      <c r="L19" s="10">
        <f t="shared" si="2"/>
        <v>-3379228.290000001</v>
      </c>
      <c r="M19" s="10">
        <f t="shared" si="3"/>
        <v>-3136564.1400000006</v>
      </c>
      <c r="N19" s="10">
        <f t="shared" si="4"/>
        <v>-242664.15000000037</v>
      </c>
      <c r="O19" s="40">
        <f t="shared" si="5"/>
        <v>-7.1810522751039163E-2</v>
      </c>
    </row>
    <row r="20" spans="5:15" x14ac:dyDescent="0.2">
      <c r="E20" s="18" t="s">
        <v>742</v>
      </c>
      <c r="F20" s="10">
        <v>9593541.959999999</v>
      </c>
      <c r="G20" s="10">
        <v>11897625.550000001</v>
      </c>
      <c r="H20" s="40">
        <f t="shared" si="0"/>
        <v>0.24017027283633219</v>
      </c>
      <c r="I20" s="10">
        <v>101887029.84999999</v>
      </c>
      <c r="J20" s="10">
        <v>76142050.469999999</v>
      </c>
      <c r="K20" s="40">
        <f t="shared" si="1"/>
        <v>-0.2526816162754203</v>
      </c>
      <c r="L20" s="10">
        <f t="shared" si="2"/>
        <v>-92293487.890000001</v>
      </c>
      <c r="M20" s="10">
        <f t="shared" si="3"/>
        <v>-64244424.920000002</v>
      </c>
      <c r="N20" s="10">
        <f t="shared" si="4"/>
        <v>-28049062.969999999</v>
      </c>
      <c r="O20" s="40">
        <f t="shared" si="5"/>
        <v>-0.30391161512316311</v>
      </c>
    </row>
    <row r="21" spans="5:15" x14ac:dyDescent="0.2">
      <c r="E21" s="18" t="s">
        <v>706</v>
      </c>
      <c r="F21" s="10">
        <v>73488875.030000001</v>
      </c>
      <c r="G21" s="10">
        <v>73171356.340000004</v>
      </c>
      <c r="H21" s="40">
        <f t="shared" si="0"/>
        <v>-4.3206361489460665E-3</v>
      </c>
      <c r="I21" s="10">
        <v>29051832.580000002</v>
      </c>
      <c r="J21" s="10">
        <v>38023266.220000006</v>
      </c>
      <c r="K21" s="40">
        <f t="shared" si="1"/>
        <v>0.30880783906816811</v>
      </c>
      <c r="L21" s="10">
        <f t="shared" si="2"/>
        <v>44437042.450000003</v>
      </c>
      <c r="M21" s="10">
        <f t="shared" si="3"/>
        <v>35148090.119999997</v>
      </c>
      <c r="N21" s="10">
        <f t="shared" si="4"/>
        <v>9288952.3300000057</v>
      </c>
      <c r="O21" s="40">
        <f t="shared" si="5"/>
        <v>-0.20903624133968446</v>
      </c>
    </row>
    <row r="22" spans="5:15" x14ac:dyDescent="0.2">
      <c r="E22" s="18" t="s">
        <v>63</v>
      </c>
      <c r="F22" s="10">
        <v>6786957.0800000001</v>
      </c>
      <c r="G22" s="10">
        <v>7363549.2599999998</v>
      </c>
      <c r="H22" s="40">
        <f t="shared" si="0"/>
        <v>8.4955919597475837E-2</v>
      </c>
      <c r="I22" s="10">
        <v>15590327.629999999</v>
      </c>
      <c r="J22" s="10">
        <v>18121832.16</v>
      </c>
      <c r="K22" s="40">
        <f t="shared" si="1"/>
        <v>0.16237660875892712</v>
      </c>
      <c r="L22" s="10">
        <f t="shared" si="2"/>
        <v>-8803370.5499999989</v>
      </c>
      <c r="M22" s="10">
        <f t="shared" si="3"/>
        <v>-10758282.9</v>
      </c>
      <c r="N22" s="10">
        <f t="shared" si="4"/>
        <v>1954912.3500000015</v>
      </c>
      <c r="O22" s="40">
        <f t="shared" si="5"/>
        <v>0.22206407635539116</v>
      </c>
    </row>
    <row r="23" spans="5:15" x14ac:dyDescent="0.2">
      <c r="E23" s="18" t="s">
        <v>126</v>
      </c>
      <c r="F23" s="10">
        <v>5293872.6100000003</v>
      </c>
      <c r="G23" s="10">
        <v>6237809.6799999997</v>
      </c>
      <c r="H23" s="40">
        <f t="shared" si="0"/>
        <v>0.17830747725529417</v>
      </c>
      <c r="I23" s="10">
        <v>5208897.79</v>
      </c>
      <c r="J23" s="10">
        <v>5516664.7300000004</v>
      </c>
      <c r="K23" s="40">
        <f t="shared" si="1"/>
        <v>5.908484911929901E-2</v>
      </c>
      <c r="L23" s="10">
        <f t="shared" si="2"/>
        <v>84974.820000000298</v>
      </c>
      <c r="M23" s="10">
        <f t="shared" si="3"/>
        <v>721144.94999999925</v>
      </c>
      <c r="N23" s="10">
        <f t="shared" si="4"/>
        <v>-636170.12999999896</v>
      </c>
      <c r="O23" s="40">
        <f t="shared" si="5"/>
        <v>7.4865722575228375</v>
      </c>
    </row>
    <row r="24" spans="5:15" x14ac:dyDescent="0.2">
      <c r="E24" s="18" t="s">
        <v>743</v>
      </c>
      <c r="F24" s="10">
        <v>12733762.07</v>
      </c>
      <c r="G24" s="10">
        <v>11719822.610000001</v>
      </c>
      <c r="H24" s="40">
        <f t="shared" si="0"/>
        <v>-7.9626072359933686E-2</v>
      </c>
      <c r="I24" s="10">
        <v>21380918.84</v>
      </c>
      <c r="J24" s="10">
        <v>25070410.599999998</v>
      </c>
      <c r="K24" s="40">
        <f t="shared" si="1"/>
        <v>0.17256001894070128</v>
      </c>
      <c r="L24" s="10">
        <f t="shared" si="2"/>
        <v>-8647156.7699999996</v>
      </c>
      <c r="M24" s="10">
        <f t="shared" si="3"/>
        <v>-13350587.989999996</v>
      </c>
      <c r="N24" s="10">
        <f t="shared" si="4"/>
        <v>4703431.2199999969</v>
      </c>
      <c r="O24" s="40">
        <f t="shared" si="5"/>
        <v>0.54392806157023066</v>
      </c>
    </row>
    <row r="25" spans="5:15" x14ac:dyDescent="0.2">
      <c r="E25" s="18" t="s">
        <v>127</v>
      </c>
      <c r="F25" s="10">
        <v>54850897.269999996</v>
      </c>
      <c r="G25" s="10">
        <v>53987230.090000004</v>
      </c>
      <c r="H25" s="40">
        <f t="shared" si="0"/>
        <v>-1.5745725648728115E-2</v>
      </c>
      <c r="I25" s="10">
        <v>96340672.769999996</v>
      </c>
      <c r="J25" s="10">
        <v>125861591.23</v>
      </c>
      <c r="K25" s="40">
        <f t="shared" si="1"/>
        <v>0.30642217467670285</v>
      </c>
      <c r="L25" s="10">
        <f t="shared" si="2"/>
        <v>-41489775.5</v>
      </c>
      <c r="M25" s="10">
        <f t="shared" si="3"/>
        <v>-71874361.140000001</v>
      </c>
      <c r="N25" s="10">
        <f t="shared" si="4"/>
        <v>30384585.640000001</v>
      </c>
      <c r="O25" s="40">
        <f t="shared" si="5"/>
        <v>0.73233911906802196</v>
      </c>
    </row>
    <row r="26" spans="5:15" x14ac:dyDescent="0.2">
      <c r="E26" s="18" t="s">
        <v>64</v>
      </c>
      <c r="F26" s="10">
        <v>211648086.13</v>
      </c>
      <c r="G26" s="10">
        <v>148104102.84</v>
      </c>
      <c r="H26" s="40">
        <f t="shared" si="0"/>
        <v>-0.30023415024395517</v>
      </c>
      <c r="I26" s="10">
        <v>18812191.390000001</v>
      </c>
      <c r="J26" s="10">
        <v>25204701.98</v>
      </c>
      <c r="K26" s="40">
        <f t="shared" si="1"/>
        <v>0.33980680174230349</v>
      </c>
      <c r="L26" s="10">
        <f t="shared" si="2"/>
        <v>192835894.74000001</v>
      </c>
      <c r="M26" s="10">
        <f t="shared" si="3"/>
        <v>122899400.86</v>
      </c>
      <c r="N26" s="10">
        <f t="shared" si="4"/>
        <v>69936493.88000001</v>
      </c>
      <c r="O26" s="40">
        <f t="shared" si="5"/>
        <v>-0.36267362969065042</v>
      </c>
    </row>
    <row r="27" spans="5:15" x14ac:dyDescent="0.2">
      <c r="E27" s="18" t="s">
        <v>65</v>
      </c>
      <c r="F27" s="10">
        <v>4916250.34</v>
      </c>
      <c r="G27" s="10">
        <v>8791390.290000001</v>
      </c>
      <c r="H27" s="40">
        <f t="shared" si="0"/>
        <v>0.78823080233949216</v>
      </c>
      <c r="I27" s="10">
        <v>20653728.68</v>
      </c>
      <c r="J27" s="10">
        <v>28541219.659999996</v>
      </c>
      <c r="K27" s="40">
        <f t="shared" si="1"/>
        <v>0.38189186573549949</v>
      </c>
      <c r="L27" s="10">
        <f t="shared" si="2"/>
        <v>-15737478.34</v>
      </c>
      <c r="M27" s="10">
        <f t="shared" si="3"/>
        <v>-19749829.369999997</v>
      </c>
      <c r="N27" s="10">
        <f t="shared" si="4"/>
        <v>4012351.0299999975</v>
      </c>
      <c r="O27" s="40">
        <f t="shared" si="5"/>
        <v>0.25495514232428151</v>
      </c>
    </row>
    <row r="28" spans="5:15" x14ac:dyDescent="0.2">
      <c r="E28" s="18" t="s">
        <v>744</v>
      </c>
      <c r="F28" s="10">
        <v>126630.79</v>
      </c>
      <c r="G28" s="10">
        <v>100149.7</v>
      </c>
      <c r="H28" s="40">
        <f t="shared" si="0"/>
        <v>-0.20912046746292901</v>
      </c>
      <c r="I28" s="10">
        <v>9251.6</v>
      </c>
      <c r="J28" s="10">
        <v>8094.82</v>
      </c>
      <c r="K28" s="40">
        <f t="shared" si="1"/>
        <v>-0.12503566950581524</v>
      </c>
      <c r="L28" s="10">
        <f t="shared" si="2"/>
        <v>117379.18999999999</v>
      </c>
      <c r="M28" s="10">
        <f t="shared" si="3"/>
        <v>92054.88</v>
      </c>
      <c r="N28" s="10">
        <f t="shared" si="4"/>
        <v>25324.309999999983</v>
      </c>
      <c r="O28" s="40">
        <f t="shared" si="5"/>
        <v>-0.21574786808462376</v>
      </c>
    </row>
    <row r="29" spans="5:15" x14ac:dyDescent="0.2">
      <c r="E29" s="18" t="s">
        <v>66</v>
      </c>
      <c r="F29" s="10">
        <v>13973028.000000002</v>
      </c>
      <c r="G29" s="10">
        <v>14011178.520000001</v>
      </c>
      <c r="H29" s="40">
        <f t="shared" si="0"/>
        <v>2.730297255541192E-3</v>
      </c>
      <c r="I29" s="10">
        <v>46148023.310000002</v>
      </c>
      <c r="J29" s="10">
        <v>54775231.24000001</v>
      </c>
      <c r="K29" s="40">
        <f t="shared" si="1"/>
        <v>0.1869464239464087</v>
      </c>
      <c r="L29" s="10">
        <f t="shared" si="2"/>
        <v>-32174995.310000002</v>
      </c>
      <c r="M29" s="10">
        <f t="shared" si="3"/>
        <v>-40764052.720000006</v>
      </c>
      <c r="N29" s="10">
        <f t="shared" si="4"/>
        <v>8589057.4100000039</v>
      </c>
      <c r="O29" s="40">
        <f t="shared" si="5"/>
        <v>0.26694821016276959</v>
      </c>
    </row>
    <row r="30" spans="5:15" x14ac:dyDescent="0.2">
      <c r="E30" s="18" t="s">
        <v>67</v>
      </c>
      <c r="F30" s="10">
        <v>1410808.33</v>
      </c>
      <c r="G30" s="10">
        <v>3615032.4</v>
      </c>
      <c r="H30" s="40">
        <f t="shared" si="0"/>
        <v>1.5623837931265969</v>
      </c>
      <c r="I30" s="10">
        <v>3197646.56</v>
      </c>
      <c r="J30" s="10">
        <v>5536360.6100000003</v>
      </c>
      <c r="K30" s="40">
        <f t="shared" si="1"/>
        <v>0.73138603848700545</v>
      </c>
      <c r="L30" s="10">
        <f t="shared" si="2"/>
        <v>-1786838.23</v>
      </c>
      <c r="M30" s="10">
        <f t="shared" si="3"/>
        <v>-1921328.2100000004</v>
      </c>
      <c r="N30" s="10">
        <f t="shared" si="4"/>
        <v>134489.98000000045</v>
      </c>
      <c r="O30" s="40">
        <f t="shared" si="5"/>
        <v>7.5267015078360089E-2</v>
      </c>
    </row>
    <row r="31" spans="5:15" ht="24.75" customHeight="1" x14ac:dyDescent="0.2">
      <c r="E31" s="189" t="s">
        <v>707</v>
      </c>
      <c r="F31" s="214"/>
      <c r="G31" s="214"/>
      <c r="H31" s="214"/>
      <c r="I31" s="214"/>
      <c r="J31" s="214"/>
      <c r="K31" s="214"/>
      <c r="L31" s="214"/>
      <c r="M31" s="214"/>
      <c r="N31" s="214"/>
      <c r="O31" s="214"/>
    </row>
  </sheetData>
  <mergeCells count="6">
    <mergeCell ref="E31:O31"/>
    <mergeCell ref="E1:O1"/>
    <mergeCell ref="E2:E3"/>
    <mergeCell ref="F2:H2"/>
    <mergeCell ref="I2:K2"/>
    <mergeCell ref="L2:O2"/>
  </mergeCells>
  <phoneticPr fontId="4" type="noConversion"/>
  <pageMargins left="0.75" right="0.75" top="1" bottom="1" header="0" footer="0"/>
  <pageSetup paperSize="9" orientation="portrait" r:id="rId1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tabColor rgb="FF00B0F0"/>
  </sheetPr>
  <dimension ref="A1:J122"/>
  <sheetViews>
    <sheetView topLeftCell="A100" workbookViewId="0">
      <selection activeCell="A2" sqref="A2:F3"/>
    </sheetView>
  </sheetViews>
  <sheetFormatPr baseColWidth="10" defaultColWidth="11.42578125" defaultRowHeight="11.25" x14ac:dyDescent="0.2"/>
  <cols>
    <col min="1" max="1" width="68.7109375" style="92" customWidth="1"/>
    <col min="2" max="6" width="12.42578125" style="1" customWidth="1"/>
    <col min="7" max="16384" width="11.42578125" style="1"/>
  </cols>
  <sheetData>
    <row r="1" spans="1:10" x14ac:dyDescent="0.2">
      <c r="A1" s="171" t="s">
        <v>488</v>
      </c>
      <c r="B1" s="171"/>
      <c r="C1" s="171"/>
      <c r="D1" s="171"/>
      <c r="E1" s="171"/>
      <c r="F1" s="171"/>
    </row>
    <row r="2" spans="1:10" ht="12.75" customHeight="1" x14ac:dyDescent="0.2">
      <c r="A2" s="191" t="s">
        <v>708</v>
      </c>
      <c r="B2" s="192">
        <v>2020</v>
      </c>
      <c r="C2" s="192"/>
      <c r="D2" s="192">
        <v>2021</v>
      </c>
      <c r="E2" s="192"/>
      <c r="F2" s="201" t="s">
        <v>719</v>
      </c>
    </row>
    <row r="3" spans="1:10" x14ac:dyDescent="0.2">
      <c r="A3" s="191"/>
      <c r="B3" s="143" t="s">
        <v>130</v>
      </c>
      <c r="C3" s="143" t="s">
        <v>137</v>
      </c>
      <c r="D3" s="143" t="s">
        <v>130</v>
      </c>
      <c r="E3" s="143" t="s">
        <v>137</v>
      </c>
      <c r="F3" s="201"/>
    </row>
    <row r="4" spans="1:10" x14ac:dyDescent="0.2">
      <c r="A4" s="12" t="s">
        <v>38</v>
      </c>
      <c r="B4" s="20">
        <f>B5+B21+B31+B34+B46+B49+B53+B58+B64+B75+B80+B84+B86+B98+B101+B104+B107+B111+B113+B117+B119</f>
        <v>1105686385</v>
      </c>
      <c r="C4" s="20">
        <f t="shared" ref="C4" si="0">C5+C21+C31+C34+C46+C49+C53+C58+C64+C75+C80+C84+C86+C98+C101+C104+C107+C111+C113+C117+C119</f>
        <v>1624474671.4499998</v>
      </c>
      <c r="D4" s="20">
        <f t="shared" ref="D4" si="1">D5+D21+D31+D34+D46+D49+D53+D58+D64+D75+D80+D84+D86+D98+D101+D104+D107+D111+D113+D117+D119</f>
        <v>1224005843</v>
      </c>
      <c r="E4" s="20">
        <f t="shared" ref="E4" si="2">E5+E21+E31+E34+E46+E49+E53+E58+E64+E75+E80+E84+E86+E98+E101+E104+E107+E111+E113+E117+E119</f>
        <v>1793140250.3599999</v>
      </c>
      <c r="F4" s="56">
        <f t="shared" ref="F4:F35" si="3">(E4/C4-1)</f>
        <v>0.10382776775426716</v>
      </c>
    </row>
    <row r="5" spans="1:10" x14ac:dyDescent="0.2">
      <c r="A5" s="37" t="s">
        <v>60</v>
      </c>
      <c r="B5" s="38">
        <f>SUM(B6:B20)</f>
        <v>25535235</v>
      </c>
      <c r="C5" s="38">
        <f t="shared" ref="C5:E5" si="4">SUM(C6:C20)</f>
        <v>63399847.720000006</v>
      </c>
      <c r="D5" s="38">
        <f t="shared" si="4"/>
        <v>25774492</v>
      </c>
      <c r="E5" s="38">
        <f t="shared" si="4"/>
        <v>77745765.719999999</v>
      </c>
      <c r="F5" s="57">
        <f t="shared" si="3"/>
        <v>0.22627685264099551</v>
      </c>
    </row>
    <row r="6" spans="1:10" x14ac:dyDescent="0.2">
      <c r="A6" s="18" t="s">
        <v>21</v>
      </c>
      <c r="B6" s="10">
        <v>275</v>
      </c>
      <c r="C6" s="10">
        <v>127947.44</v>
      </c>
      <c r="D6" s="10">
        <v>2496</v>
      </c>
      <c r="E6" s="10">
        <v>202574.74</v>
      </c>
      <c r="F6" s="55">
        <f t="shared" si="3"/>
        <v>0.58326528455747129</v>
      </c>
      <c r="I6" s="52"/>
      <c r="J6" s="52"/>
    </row>
    <row r="7" spans="1:10" x14ac:dyDescent="0.2">
      <c r="A7" s="18" t="s">
        <v>138</v>
      </c>
      <c r="B7" s="10">
        <v>137654</v>
      </c>
      <c r="C7" s="10">
        <v>453022.63</v>
      </c>
      <c r="D7" s="10">
        <v>269821</v>
      </c>
      <c r="E7" s="10">
        <v>1615386.49</v>
      </c>
      <c r="F7" s="55">
        <f t="shared" si="3"/>
        <v>2.5657964592188254</v>
      </c>
    </row>
    <row r="8" spans="1:10" x14ac:dyDescent="0.2">
      <c r="A8" s="18" t="s">
        <v>139</v>
      </c>
      <c r="B8" s="10">
        <v>154583</v>
      </c>
      <c r="C8" s="10">
        <v>759923.77</v>
      </c>
      <c r="D8" s="10">
        <v>146359</v>
      </c>
      <c r="E8" s="10">
        <v>582040.85</v>
      </c>
      <c r="F8" s="55">
        <f t="shared" si="3"/>
        <v>-0.23407995251944813</v>
      </c>
    </row>
    <row r="9" spans="1:10" x14ac:dyDescent="0.2">
      <c r="A9" s="18" t="s">
        <v>140</v>
      </c>
      <c r="B9" s="10">
        <v>978165</v>
      </c>
      <c r="C9" s="10">
        <v>3432738.99</v>
      </c>
      <c r="D9" s="10">
        <v>1035105</v>
      </c>
      <c r="E9" s="10">
        <v>4740142.75</v>
      </c>
      <c r="F9" s="55">
        <f t="shared" si="3"/>
        <v>0.38086314275819722</v>
      </c>
    </row>
    <row r="10" spans="1:10" x14ac:dyDescent="0.2">
      <c r="A10" s="18" t="s">
        <v>141</v>
      </c>
      <c r="B10" s="10">
        <v>628</v>
      </c>
      <c r="C10" s="10">
        <v>21893.81</v>
      </c>
      <c r="D10" s="10">
        <v>1371</v>
      </c>
      <c r="E10" s="10">
        <v>6316.2</v>
      </c>
      <c r="F10" s="55">
        <f t="shared" si="3"/>
        <v>-0.71150749915158673</v>
      </c>
    </row>
    <row r="11" spans="1:10" x14ac:dyDescent="0.2">
      <c r="A11" s="18" t="s">
        <v>142</v>
      </c>
      <c r="B11" s="10">
        <v>682</v>
      </c>
      <c r="C11" s="10">
        <v>4628</v>
      </c>
      <c r="D11" s="10">
        <v>0</v>
      </c>
      <c r="E11" s="10">
        <v>0</v>
      </c>
      <c r="F11" s="55">
        <f t="shared" si="3"/>
        <v>-1</v>
      </c>
    </row>
    <row r="12" spans="1:10" x14ac:dyDescent="0.2">
      <c r="A12" s="18" t="s">
        <v>143</v>
      </c>
      <c r="B12" s="10">
        <v>16754083</v>
      </c>
      <c r="C12" s="10">
        <v>7602005.9400000004</v>
      </c>
      <c r="D12" s="10">
        <v>15367998</v>
      </c>
      <c r="E12" s="10">
        <v>9692580.7200000007</v>
      </c>
      <c r="F12" s="55">
        <f t="shared" si="3"/>
        <v>0.27500304478846549</v>
      </c>
    </row>
    <row r="13" spans="1:10" x14ac:dyDescent="0.2">
      <c r="A13" s="18" t="s">
        <v>709</v>
      </c>
      <c r="B13" s="10">
        <v>5658179</v>
      </c>
      <c r="C13" s="10">
        <v>24103583.780000001</v>
      </c>
      <c r="D13" s="10">
        <v>6734681</v>
      </c>
      <c r="E13" s="10">
        <v>22939463.530000001</v>
      </c>
      <c r="F13" s="55">
        <f t="shared" si="3"/>
        <v>-4.8296562893934913E-2</v>
      </c>
    </row>
    <row r="14" spans="1:10" x14ac:dyDescent="0.2">
      <c r="A14" s="18" t="s">
        <v>145</v>
      </c>
      <c r="B14" s="10">
        <v>66753</v>
      </c>
      <c r="C14" s="10">
        <v>311966.96000000002</v>
      </c>
      <c r="D14" s="10">
        <v>80177</v>
      </c>
      <c r="E14" s="10">
        <v>339291.55</v>
      </c>
      <c r="F14" s="55">
        <f t="shared" si="3"/>
        <v>8.7588089456652529E-2</v>
      </c>
    </row>
    <row r="15" spans="1:10" x14ac:dyDescent="0.2">
      <c r="A15" s="18" t="s">
        <v>22</v>
      </c>
      <c r="B15" s="10">
        <v>3274</v>
      </c>
      <c r="C15" s="10">
        <v>16107.21</v>
      </c>
      <c r="D15" s="10">
        <v>1738</v>
      </c>
      <c r="E15" s="10">
        <v>6892.58</v>
      </c>
      <c r="F15" s="55">
        <f t="shared" si="3"/>
        <v>-0.57208107425184118</v>
      </c>
    </row>
    <row r="16" spans="1:10" x14ac:dyDescent="0.2">
      <c r="A16" s="18" t="s">
        <v>146</v>
      </c>
      <c r="B16" s="10">
        <v>27695</v>
      </c>
      <c r="C16" s="10">
        <v>66375.33</v>
      </c>
      <c r="D16" s="10">
        <v>25870</v>
      </c>
      <c r="E16" s="10">
        <v>48803.6</v>
      </c>
      <c r="F16" s="55">
        <f t="shared" si="3"/>
        <v>-0.26473284577266887</v>
      </c>
    </row>
    <row r="17" spans="1:6" x14ac:dyDescent="0.2">
      <c r="A17" s="18" t="s">
        <v>147</v>
      </c>
      <c r="B17" s="10">
        <v>54399</v>
      </c>
      <c r="C17" s="10">
        <v>2316481.39</v>
      </c>
      <c r="D17" s="10">
        <v>59548</v>
      </c>
      <c r="E17" s="10">
        <v>2062701.61</v>
      </c>
      <c r="F17" s="55">
        <f t="shared" si="3"/>
        <v>-0.10955399041647385</v>
      </c>
    </row>
    <row r="18" spans="1:6" x14ac:dyDescent="0.2">
      <c r="A18" s="18" t="s">
        <v>148</v>
      </c>
      <c r="B18" s="10">
        <v>1513029</v>
      </c>
      <c r="C18" s="10">
        <v>23394673.670000002</v>
      </c>
      <c r="D18" s="10">
        <v>1652642</v>
      </c>
      <c r="E18" s="10">
        <v>32173501.710000001</v>
      </c>
      <c r="F18" s="55">
        <f t="shared" si="3"/>
        <v>0.3752490059845317</v>
      </c>
    </row>
    <row r="19" spans="1:6" x14ac:dyDescent="0.2">
      <c r="A19" s="18" t="s">
        <v>747</v>
      </c>
      <c r="B19" s="10">
        <v>32</v>
      </c>
      <c r="C19" s="10">
        <v>2961.81</v>
      </c>
      <c r="D19" s="10">
        <v>8</v>
      </c>
      <c r="E19" s="10">
        <v>891.5</v>
      </c>
      <c r="F19" s="55">
        <f t="shared" si="3"/>
        <v>-0.69900162400694166</v>
      </c>
    </row>
    <row r="20" spans="1:6" x14ac:dyDescent="0.2">
      <c r="A20" s="18" t="s">
        <v>735</v>
      </c>
      <c r="B20" s="10">
        <v>185804</v>
      </c>
      <c r="C20" s="10">
        <v>785536.99</v>
      </c>
      <c r="D20" s="10">
        <v>396678</v>
      </c>
      <c r="E20" s="10">
        <v>3335177.89</v>
      </c>
      <c r="F20" s="55">
        <f t="shared" si="3"/>
        <v>3.2457299050933299</v>
      </c>
    </row>
    <row r="21" spans="1:6" x14ac:dyDescent="0.2">
      <c r="A21" s="37" t="s">
        <v>748</v>
      </c>
      <c r="B21" s="38">
        <f t="shared" ref="B21:E21" si="5">SUM(B22:B30)</f>
        <v>4615819</v>
      </c>
      <c r="C21" s="38">
        <f t="shared" si="5"/>
        <v>17197015.050000001</v>
      </c>
      <c r="D21" s="38">
        <f t="shared" si="5"/>
        <v>7750059</v>
      </c>
      <c r="E21" s="38">
        <f t="shared" si="5"/>
        <v>27060575.299999997</v>
      </c>
      <c r="F21" s="57">
        <f t="shared" si="3"/>
        <v>0.57356234330910794</v>
      </c>
    </row>
    <row r="22" spans="1:6" ht="11.25" customHeight="1" x14ac:dyDescent="0.2">
      <c r="A22" s="18" t="s">
        <v>149</v>
      </c>
      <c r="B22" s="10">
        <v>687122</v>
      </c>
      <c r="C22" s="10">
        <v>2541316.34</v>
      </c>
      <c r="D22" s="10">
        <v>498448</v>
      </c>
      <c r="E22" s="10">
        <v>2683680.7400000002</v>
      </c>
      <c r="F22" s="55">
        <f t="shared" si="3"/>
        <v>5.6019944372608155E-2</v>
      </c>
    </row>
    <row r="23" spans="1:6" x14ac:dyDescent="0.2">
      <c r="A23" s="18" t="s">
        <v>150</v>
      </c>
      <c r="B23" s="10">
        <v>47426</v>
      </c>
      <c r="C23" s="10">
        <v>75222.52</v>
      </c>
      <c r="D23" s="10">
        <v>38457</v>
      </c>
      <c r="E23" s="10">
        <v>602703.12</v>
      </c>
      <c r="F23" s="55">
        <f t="shared" si="3"/>
        <v>7.0122697298628118</v>
      </c>
    </row>
    <row r="24" spans="1:6" x14ac:dyDescent="0.2">
      <c r="A24" s="18" t="s">
        <v>720</v>
      </c>
      <c r="B24" s="10">
        <v>14713</v>
      </c>
      <c r="C24" s="10">
        <v>59452.3</v>
      </c>
      <c r="D24" s="10">
        <v>119738</v>
      </c>
      <c r="E24" s="10">
        <v>1038101.5</v>
      </c>
      <c r="F24" s="55">
        <f t="shared" si="3"/>
        <v>16.461082245766775</v>
      </c>
    </row>
    <row r="25" spans="1:6" x14ac:dyDescent="0.2">
      <c r="A25" s="18" t="s">
        <v>151</v>
      </c>
      <c r="B25" s="10">
        <v>1568162</v>
      </c>
      <c r="C25" s="10">
        <v>2703895.93</v>
      </c>
      <c r="D25" s="10">
        <v>1260340</v>
      </c>
      <c r="E25" s="10">
        <v>2370437.84</v>
      </c>
      <c r="F25" s="55">
        <f t="shared" si="3"/>
        <v>-0.1233250460198001</v>
      </c>
    </row>
    <row r="26" spans="1:6" x14ac:dyDescent="0.2">
      <c r="A26" s="18" t="s">
        <v>710</v>
      </c>
      <c r="B26" s="10">
        <v>267414</v>
      </c>
      <c r="C26" s="10">
        <v>792489.01</v>
      </c>
      <c r="D26" s="10">
        <v>626651</v>
      </c>
      <c r="E26" s="10">
        <v>1162121.1599999999</v>
      </c>
      <c r="F26" s="55">
        <f t="shared" si="3"/>
        <v>0.46641927564396113</v>
      </c>
    </row>
    <row r="27" spans="1:6" x14ac:dyDescent="0.2">
      <c r="A27" s="18" t="s">
        <v>153</v>
      </c>
      <c r="B27" s="10">
        <v>458339</v>
      </c>
      <c r="C27" s="10">
        <v>1471187.59</v>
      </c>
      <c r="D27" s="10">
        <v>672434</v>
      </c>
      <c r="E27" s="10">
        <v>1642695.86</v>
      </c>
      <c r="F27" s="55">
        <f t="shared" si="3"/>
        <v>0.11657811088523395</v>
      </c>
    </row>
    <row r="28" spans="1:6" x14ac:dyDescent="0.2">
      <c r="A28" s="18" t="s">
        <v>154</v>
      </c>
      <c r="B28" s="10">
        <v>1525016</v>
      </c>
      <c r="C28" s="10">
        <v>9224560.7699999996</v>
      </c>
      <c r="D28" s="10">
        <v>4425240</v>
      </c>
      <c r="E28" s="10">
        <v>12434572.210000001</v>
      </c>
      <c r="F28" s="55">
        <f t="shared" si="3"/>
        <v>0.34798528840956422</v>
      </c>
    </row>
    <row r="29" spans="1:6" x14ac:dyDescent="0.2">
      <c r="A29" s="18" t="s">
        <v>155</v>
      </c>
      <c r="B29" s="10">
        <v>46030</v>
      </c>
      <c r="C29" s="10">
        <v>60646.3</v>
      </c>
      <c r="D29" s="10">
        <v>84743</v>
      </c>
      <c r="E29" s="10">
        <v>283129.36</v>
      </c>
      <c r="F29" s="55">
        <f t="shared" si="3"/>
        <v>3.668534766341887</v>
      </c>
    </row>
    <row r="30" spans="1:6" x14ac:dyDescent="0.2">
      <c r="A30" s="18" t="s">
        <v>156</v>
      </c>
      <c r="B30" s="10">
        <v>1597</v>
      </c>
      <c r="C30" s="10">
        <v>268244.28999999998</v>
      </c>
      <c r="D30" s="10">
        <v>24008</v>
      </c>
      <c r="E30" s="10">
        <v>4843133.51</v>
      </c>
      <c r="F30" s="55">
        <f t="shared" si="3"/>
        <v>17.05493608083885</v>
      </c>
    </row>
    <row r="31" spans="1:6" x14ac:dyDescent="0.2">
      <c r="A31" s="37" t="s">
        <v>184</v>
      </c>
      <c r="B31" s="38">
        <f t="shared" ref="B31:E31" si="6">SUM(B32:B33)</f>
        <v>72360217</v>
      </c>
      <c r="C31" s="38">
        <f t="shared" si="6"/>
        <v>22830369.270000003</v>
      </c>
      <c r="D31" s="38">
        <f t="shared" si="6"/>
        <v>537905488</v>
      </c>
      <c r="E31" s="38">
        <f t="shared" si="6"/>
        <v>238170801.88</v>
      </c>
      <c r="F31" s="57">
        <f t="shared" si="3"/>
        <v>9.4321922726394849</v>
      </c>
    </row>
    <row r="32" spans="1:6" x14ac:dyDescent="0.2">
      <c r="A32" s="18" t="s">
        <v>157</v>
      </c>
      <c r="B32" s="10">
        <v>19255891</v>
      </c>
      <c r="C32" s="10">
        <v>1914295.51</v>
      </c>
      <c r="D32" s="10">
        <f>46980582+14</f>
        <v>46980596</v>
      </c>
      <c r="E32" s="10">
        <f>2407355.46+375</f>
        <v>2407730.46</v>
      </c>
      <c r="F32" s="55">
        <f t="shared" si="3"/>
        <v>0.25776320710275291</v>
      </c>
    </row>
    <row r="33" spans="1:6" x14ac:dyDescent="0.2">
      <c r="A33" s="18" t="s">
        <v>158</v>
      </c>
      <c r="B33" s="10">
        <v>53104326</v>
      </c>
      <c r="C33" s="10">
        <v>20916073.760000002</v>
      </c>
      <c r="D33" s="10">
        <v>490924892</v>
      </c>
      <c r="E33" s="10">
        <v>235763071.41999999</v>
      </c>
      <c r="F33" s="55">
        <f t="shared" si="3"/>
        <v>10.271860776800013</v>
      </c>
    </row>
    <row r="34" spans="1:6" x14ac:dyDescent="0.2">
      <c r="A34" s="37" t="s">
        <v>185</v>
      </c>
      <c r="B34" s="38">
        <f t="shared" ref="B34:E34" si="7">SUM(B35:B45)</f>
        <v>125337795</v>
      </c>
      <c r="C34" s="38">
        <f t="shared" si="7"/>
        <v>162465908.66000003</v>
      </c>
      <c r="D34" s="38">
        <f t="shared" si="7"/>
        <v>135707592</v>
      </c>
      <c r="E34" s="38">
        <f t="shared" si="7"/>
        <v>212856239.31</v>
      </c>
      <c r="F34" s="57">
        <f t="shared" si="3"/>
        <v>0.3101594116920503</v>
      </c>
    </row>
    <row r="35" spans="1:6" x14ac:dyDescent="0.2">
      <c r="A35" s="18" t="s">
        <v>711</v>
      </c>
      <c r="B35" s="10">
        <v>11345</v>
      </c>
      <c r="C35" s="10">
        <v>20888.2</v>
      </c>
      <c r="D35" s="10">
        <v>25253</v>
      </c>
      <c r="E35" s="10">
        <v>39245.51</v>
      </c>
      <c r="F35" s="55">
        <f t="shared" si="3"/>
        <v>0.87883637651880009</v>
      </c>
    </row>
    <row r="36" spans="1:6" x14ac:dyDescent="0.2">
      <c r="A36" s="18" t="s">
        <v>159</v>
      </c>
      <c r="B36" s="10">
        <v>112375194</v>
      </c>
      <c r="C36" s="10">
        <v>91282276.569999993</v>
      </c>
      <c r="D36" s="10">
        <v>120134805</v>
      </c>
      <c r="E36" s="10">
        <v>115042490.5</v>
      </c>
      <c r="F36" s="55">
        <f t="shared" ref="F36:F60" si="8">(E36/C36-1)</f>
        <v>0.26029383603047451</v>
      </c>
    </row>
    <row r="37" spans="1:6" x14ac:dyDescent="0.2">
      <c r="A37" s="18" t="s">
        <v>23</v>
      </c>
      <c r="B37" s="10">
        <v>22548</v>
      </c>
      <c r="C37" s="10">
        <v>3102712.31</v>
      </c>
      <c r="D37" s="10">
        <v>9691</v>
      </c>
      <c r="E37" s="10">
        <v>2356691.13</v>
      </c>
      <c r="F37" s="55">
        <f t="shared" si="8"/>
        <v>-0.24044162186599893</v>
      </c>
    </row>
    <row r="38" spans="1:6" x14ac:dyDescent="0.2">
      <c r="A38" s="18" t="s">
        <v>24</v>
      </c>
      <c r="B38" s="10">
        <v>4281</v>
      </c>
      <c r="C38" s="10">
        <v>30583.65</v>
      </c>
      <c r="D38" s="10">
        <v>109706</v>
      </c>
      <c r="E38" s="10">
        <v>398166.77</v>
      </c>
      <c r="F38" s="55">
        <f t="shared" si="8"/>
        <v>12.018942147193027</v>
      </c>
    </row>
    <row r="39" spans="1:6" x14ac:dyDescent="0.2">
      <c r="A39" s="18" t="s">
        <v>160</v>
      </c>
      <c r="B39" s="10">
        <v>134864</v>
      </c>
      <c r="C39" s="10">
        <v>1959727.04</v>
      </c>
      <c r="D39" s="10">
        <v>175725</v>
      </c>
      <c r="E39" s="10">
        <v>1784897.06</v>
      </c>
      <c r="F39" s="55">
        <f t="shared" si="8"/>
        <v>-8.9211393439772135E-2</v>
      </c>
    </row>
    <row r="40" spans="1:6" x14ac:dyDescent="0.2">
      <c r="A40" s="18" t="s">
        <v>712</v>
      </c>
      <c r="B40" s="10">
        <v>497000</v>
      </c>
      <c r="C40" s="10">
        <v>31355869.59</v>
      </c>
      <c r="D40" s="10">
        <v>905580</v>
      </c>
      <c r="E40" s="10">
        <v>48572105.280000001</v>
      </c>
      <c r="F40" s="55">
        <f t="shared" si="8"/>
        <v>0.54905942380531503</v>
      </c>
    </row>
    <row r="41" spans="1:6" x14ac:dyDescent="0.2">
      <c r="A41" s="18" t="s">
        <v>713</v>
      </c>
      <c r="B41" s="10">
        <v>9934442</v>
      </c>
      <c r="C41" s="10">
        <v>22098051.5</v>
      </c>
      <c r="D41" s="10">
        <v>10805147</v>
      </c>
      <c r="E41" s="10">
        <v>27540554.760000002</v>
      </c>
      <c r="F41" s="55">
        <f t="shared" si="8"/>
        <v>0.24628883048806371</v>
      </c>
    </row>
    <row r="42" spans="1:6" x14ac:dyDescent="0.2">
      <c r="A42" s="18" t="s">
        <v>186</v>
      </c>
      <c r="B42" s="10">
        <v>37326</v>
      </c>
      <c r="C42" s="10">
        <v>99754.11</v>
      </c>
      <c r="D42" s="10">
        <v>55406</v>
      </c>
      <c r="E42" s="10">
        <v>237723.72</v>
      </c>
      <c r="F42" s="55">
        <f t="shared" si="8"/>
        <v>1.3830969972064309</v>
      </c>
    </row>
    <row r="43" spans="1:6" x14ac:dyDescent="0.2">
      <c r="A43" s="18" t="s">
        <v>161</v>
      </c>
      <c r="B43" s="10">
        <v>15</v>
      </c>
      <c r="C43" s="10">
        <v>406.35</v>
      </c>
      <c r="D43" s="10">
        <v>15</v>
      </c>
      <c r="E43" s="10">
        <v>384.5</v>
      </c>
      <c r="F43" s="55">
        <f t="shared" si="8"/>
        <v>-5.3771379352774762E-2</v>
      </c>
    </row>
    <row r="44" spans="1:6" x14ac:dyDescent="0.2">
      <c r="A44" s="18" t="s">
        <v>162</v>
      </c>
      <c r="B44" s="10">
        <v>31070</v>
      </c>
      <c r="C44" s="10">
        <v>118769.41</v>
      </c>
      <c r="D44" s="10">
        <v>5121</v>
      </c>
      <c r="E44" s="10">
        <v>26950.400000000001</v>
      </c>
      <c r="F44" s="55">
        <f t="shared" si="8"/>
        <v>-0.77308635279067228</v>
      </c>
    </row>
    <row r="45" spans="1:6" x14ac:dyDescent="0.2">
      <c r="A45" s="18" t="s">
        <v>163</v>
      </c>
      <c r="B45" s="10">
        <v>2289710</v>
      </c>
      <c r="C45" s="10">
        <v>12396869.93</v>
      </c>
      <c r="D45" s="10">
        <v>3481143</v>
      </c>
      <c r="E45" s="10">
        <v>16857029.68</v>
      </c>
      <c r="F45" s="55">
        <f t="shared" si="8"/>
        <v>0.35978112016861341</v>
      </c>
    </row>
    <row r="46" spans="1:6" x14ac:dyDescent="0.2">
      <c r="A46" s="37" t="s">
        <v>187</v>
      </c>
      <c r="B46" s="38">
        <f t="shared" ref="B46:E46" si="9">SUM(B47:B48)</f>
        <v>351192885</v>
      </c>
      <c r="C46" s="38">
        <f t="shared" si="9"/>
        <v>425644439.31</v>
      </c>
      <c r="D46" s="38">
        <f t="shared" si="9"/>
        <v>350661799</v>
      </c>
      <c r="E46" s="38">
        <f t="shared" si="9"/>
        <v>648401217.97000003</v>
      </c>
      <c r="F46" s="57">
        <f t="shared" si="8"/>
        <v>0.52334004179898286</v>
      </c>
    </row>
    <row r="47" spans="1:6" x14ac:dyDescent="0.2">
      <c r="A47" s="18" t="s">
        <v>722</v>
      </c>
      <c r="B47" s="10">
        <v>351106704</v>
      </c>
      <c r="C47" s="10">
        <v>425552511.76999998</v>
      </c>
      <c r="D47" s="10">
        <v>350449790</v>
      </c>
      <c r="E47" s="10">
        <v>644216200.32000005</v>
      </c>
      <c r="F47" s="55">
        <f t="shared" si="8"/>
        <v>0.51383479712177582</v>
      </c>
    </row>
    <row r="48" spans="1:6" x14ac:dyDescent="0.2">
      <c r="A48" s="18" t="s">
        <v>723</v>
      </c>
      <c r="B48" s="10">
        <v>86181</v>
      </c>
      <c r="C48" s="10">
        <v>91927.54</v>
      </c>
      <c r="D48" s="10">
        <v>212009</v>
      </c>
      <c r="E48" s="10">
        <v>4185017.65</v>
      </c>
      <c r="F48" s="55">
        <f t="shared" si="8"/>
        <v>44.525178308915919</v>
      </c>
    </row>
    <row r="49" spans="1:6" x14ac:dyDescent="0.2">
      <c r="A49" s="37" t="s">
        <v>188</v>
      </c>
      <c r="B49" s="38">
        <f t="shared" ref="B49:E49" si="10">SUM(B50:B52)</f>
        <v>45403</v>
      </c>
      <c r="C49" s="38">
        <f t="shared" si="10"/>
        <v>4230736.58</v>
      </c>
      <c r="D49" s="38">
        <f t="shared" si="10"/>
        <v>56400</v>
      </c>
      <c r="E49" s="38">
        <f t="shared" si="10"/>
        <v>3917150.1100000003</v>
      </c>
      <c r="F49" s="57">
        <f t="shared" si="8"/>
        <v>-7.4121010389164854E-2</v>
      </c>
    </row>
    <row r="50" spans="1:6" x14ac:dyDescent="0.2">
      <c r="A50" s="18" t="s">
        <v>164</v>
      </c>
      <c r="B50" s="10">
        <v>6665</v>
      </c>
      <c r="C50" s="10">
        <v>141075.91</v>
      </c>
      <c r="D50" s="10">
        <v>5068</v>
      </c>
      <c r="E50" s="10">
        <v>209444.41</v>
      </c>
      <c r="F50" s="55">
        <f t="shared" si="8"/>
        <v>0.48462207332208584</v>
      </c>
    </row>
    <row r="51" spans="1:6" x14ac:dyDescent="0.2">
      <c r="A51" s="18" t="s">
        <v>165</v>
      </c>
      <c r="B51" s="10">
        <v>38704</v>
      </c>
      <c r="C51" s="10">
        <v>4082801.17</v>
      </c>
      <c r="D51" s="10">
        <v>50516</v>
      </c>
      <c r="E51" s="10">
        <v>3598874.43</v>
      </c>
      <c r="F51" s="55">
        <f t="shared" si="8"/>
        <v>-0.1185281182820862</v>
      </c>
    </row>
    <row r="52" spans="1:6" x14ac:dyDescent="0.2">
      <c r="A52" s="18" t="s">
        <v>166</v>
      </c>
      <c r="B52" s="10">
        <v>34</v>
      </c>
      <c r="C52" s="10">
        <v>6859.5</v>
      </c>
      <c r="D52" s="10">
        <v>816</v>
      </c>
      <c r="E52" s="10">
        <v>108831.27</v>
      </c>
      <c r="F52" s="55">
        <f t="shared" si="8"/>
        <v>14.865773015525914</v>
      </c>
    </row>
    <row r="53" spans="1:6" x14ac:dyDescent="0.2">
      <c r="A53" s="37" t="s">
        <v>189</v>
      </c>
      <c r="B53" s="38">
        <f t="shared" ref="B53:E53" si="11">SUM(B54:B57)</f>
        <v>905087</v>
      </c>
      <c r="C53" s="38">
        <f t="shared" si="11"/>
        <v>7179069.4299999997</v>
      </c>
      <c r="D53" s="38">
        <f t="shared" si="11"/>
        <v>970148</v>
      </c>
      <c r="E53" s="38">
        <f t="shared" si="11"/>
        <v>1855272.92</v>
      </c>
      <c r="F53" s="57">
        <f t="shared" si="8"/>
        <v>-0.74157194910984447</v>
      </c>
    </row>
    <row r="54" spans="1:6" x14ac:dyDescent="0.2">
      <c r="A54" s="18" t="s">
        <v>167</v>
      </c>
      <c r="B54" s="10">
        <v>904945</v>
      </c>
      <c r="C54" s="10">
        <v>7167694.2699999996</v>
      </c>
      <c r="D54" s="10">
        <v>969788</v>
      </c>
      <c r="E54" s="10">
        <v>1825015</v>
      </c>
      <c r="F54" s="55">
        <f t="shared" si="8"/>
        <v>-0.74538325279323048</v>
      </c>
    </row>
    <row r="55" spans="1:6" x14ac:dyDescent="0.2">
      <c r="A55" s="18" t="s">
        <v>721</v>
      </c>
      <c r="B55" s="10">
        <v>21</v>
      </c>
      <c r="C55" s="10">
        <v>75</v>
      </c>
      <c r="D55" s="10">
        <v>1</v>
      </c>
      <c r="E55" s="10">
        <v>50</v>
      </c>
      <c r="F55" s="55">
        <f t="shared" si="8"/>
        <v>-0.33333333333333337</v>
      </c>
    </row>
    <row r="56" spans="1:6" x14ac:dyDescent="0.2">
      <c r="A56" s="18" t="s">
        <v>168</v>
      </c>
      <c r="B56" s="10">
        <v>121</v>
      </c>
      <c r="C56" s="10">
        <v>11300.16</v>
      </c>
      <c r="D56" s="10">
        <v>240</v>
      </c>
      <c r="E56" s="10">
        <v>29238.42</v>
      </c>
      <c r="F56" s="55">
        <f t="shared" si="8"/>
        <v>1.5874341602242801</v>
      </c>
    </row>
    <row r="57" spans="1:6" x14ac:dyDescent="0.2">
      <c r="A57" s="18" t="s">
        <v>422</v>
      </c>
      <c r="B57" s="10">
        <v>0</v>
      </c>
      <c r="C57" s="10">
        <v>0</v>
      </c>
      <c r="D57" s="10">
        <v>119</v>
      </c>
      <c r="E57" s="10">
        <v>969.5</v>
      </c>
      <c r="F57" s="58" t="s">
        <v>54</v>
      </c>
    </row>
    <row r="58" spans="1:6" x14ac:dyDescent="0.2">
      <c r="A58" s="37" t="s">
        <v>190</v>
      </c>
      <c r="B58" s="38">
        <f t="shared" ref="B58:E58" si="12">SUM(B59:B63)</f>
        <v>1056660</v>
      </c>
      <c r="C58" s="38">
        <f t="shared" si="12"/>
        <v>2554803.6599999997</v>
      </c>
      <c r="D58" s="38">
        <f t="shared" si="12"/>
        <v>1073074</v>
      </c>
      <c r="E58" s="38">
        <f t="shared" si="12"/>
        <v>3720582.9999999995</v>
      </c>
      <c r="F58" s="57">
        <f t="shared" si="8"/>
        <v>0.4563087795169356</v>
      </c>
    </row>
    <row r="59" spans="1:6" x14ac:dyDescent="0.2">
      <c r="A59" s="18" t="s">
        <v>714</v>
      </c>
      <c r="B59" s="10">
        <v>989516</v>
      </c>
      <c r="C59" s="10">
        <v>1778638.14</v>
      </c>
      <c r="D59" s="10">
        <v>1032238</v>
      </c>
      <c r="E59" s="10">
        <v>2982884.15</v>
      </c>
      <c r="F59" s="55">
        <f t="shared" si="8"/>
        <v>0.67706071455321437</v>
      </c>
    </row>
    <row r="60" spans="1:6" x14ac:dyDescent="0.2">
      <c r="A60" s="18" t="s">
        <v>170</v>
      </c>
      <c r="B60" s="10">
        <v>57575</v>
      </c>
      <c r="C60" s="10">
        <v>485000.75</v>
      </c>
      <c r="D60" s="10">
        <v>36844</v>
      </c>
      <c r="E60" s="10">
        <v>572530.43999999994</v>
      </c>
      <c r="F60" s="55">
        <f t="shared" si="8"/>
        <v>0.18047330854643007</v>
      </c>
    </row>
    <row r="61" spans="1:6" x14ac:dyDescent="0.2">
      <c r="A61" s="18" t="s">
        <v>27</v>
      </c>
      <c r="B61" s="10">
        <v>3</v>
      </c>
      <c r="C61" s="10">
        <v>554.72</v>
      </c>
      <c r="D61" s="10">
        <v>12</v>
      </c>
      <c r="E61" s="10">
        <v>1954.65</v>
      </c>
      <c r="F61" s="58" t="s">
        <v>54</v>
      </c>
    </row>
    <row r="62" spans="1:6" x14ac:dyDescent="0.2">
      <c r="A62" s="18" t="s">
        <v>25</v>
      </c>
      <c r="B62" s="10">
        <v>9520</v>
      </c>
      <c r="C62" s="10">
        <v>281383.73</v>
      </c>
      <c r="D62" s="10">
        <v>3833</v>
      </c>
      <c r="E62" s="10">
        <v>151936.25</v>
      </c>
      <c r="F62" s="55">
        <f t="shared" ref="F62:F91" si="13">(E62/C62-1)</f>
        <v>-0.46003896529483057</v>
      </c>
    </row>
    <row r="63" spans="1:6" x14ac:dyDescent="0.2">
      <c r="A63" s="18" t="s">
        <v>715</v>
      </c>
      <c r="B63" s="10">
        <v>46</v>
      </c>
      <c r="C63" s="10">
        <v>9226.32</v>
      </c>
      <c r="D63" s="10">
        <v>147</v>
      </c>
      <c r="E63" s="10">
        <v>11277.51</v>
      </c>
      <c r="F63" s="55">
        <f t="shared" si="13"/>
        <v>0.22231940795463423</v>
      </c>
    </row>
    <row r="64" spans="1:6" x14ac:dyDescent="0.2">
      <c r="A64" s="37" t="s">
        <v>191</v>
      </c>
      <c r="B64" s="38">
        <f t="shared" ref="B64:E64" si="14">SUM(B65:B74)</f>
        <v>379340</v>
      </c>
      <c r="C64" s="38">
        <f t="shared" si="14"/>
        <v>9302377.1899999995</v>
      </c>
      <c r="D64" s="38">
        <f t="shared" si="14"/>
        <v>795883</v>
      </c>
      <c r="E64" s="38">
        <f t="shared" si="14"/>
        <v>11732457.140000001</v>
      </c>
      <c r="F64" s="57">
        <f t="shared" si="13"/>
        <v>0.26123214532865036</v>
      </c>
    </row>
    <row r="65" spans="1:6" x14ac:dyDescent="0.2">
      <c r="A65" s="18" t="s">
        <v>172</v>
      </c>
      <c r="B65" s="10">
        <v>3133</v>
      </c>
      <c r="C65" s="10">
        <v>36934.93</v>
      </c>
      <c r="D65" s="10">
        <v>5491</v>
      </c>
      <c r="E65" s="10">
        <v>84127.91</v>
      </c>
      <c r="F65" s="55">
        <f t="shared" si="13"/>
        <v>1.2777330294114542</v>
      </c>
    </row>
    <row r="66" spans="1:6" x14ac:dyDescent="0.2">
      <c r="A66" s="18" t="s">
        <v>173</v>
      </c>
      <c r="B66" s="10">
        <v>1257</v>
      </c>
      <c r="C66" s="10">
        <v>18967.830000000002</v>
      </c>
      <c r="D66" s="10">
        <v>1866</v>
      </c>
      <c r="E66" s="10">
        <v>25099.26</v>
      </c>
      <c r="F66" s="55">
        <f t="shared" si="13"/>
        <v>0.32325416244240879</v>
      </c>
    </row>
    <row r="67" spans="1:6" x14ac:dyDescent="0.2">
      <c r="A67" s="18" t="s">
        <v>174</v>
      </c>
      <c r="B67" s="10">
        <v>3214</v>
      </c>
      <c r="C67" s="10">
        <v>153576.82</v>
      </c>
      <c r="D67" s="10">
        <v>6286</v>
      </c>
      <c r="E67" s="10">
        <v>100473.27</v>
      </c>
      <c r="F67" s="55">
        <f t="shared" si="13"/>
        <v>-0.3457784189046238</v>
      </c>
    </row>
    <row r="68" spans="1:6" x14ac:dyDescent="0.2">
      <c r="A68" s="18" t="s">
        <v>752</v>
      </c>
      <c r="B68" s="10">
        <v>3833</v>
      </c>
      <c r="C68" s="10">
        <v>63301.5</v>
      </c>
      <c r="D68" s="10">
        <v>28098</v>
      </c>
      <c r="E68" s="10">
        <v>65052.14</v>
      </c>
      <c r="F68" s="55">
        <f t="shared" si="13"/>
        <v>2.7655584780771347E-2</v>
      </c>
    </row>
    <row r="69" spans="1:6" x14ac:dyDescent="0.2">
      <c r="A69" s="18" t="s">
        <v>0</v>
      </c>
      <c r="B69" s="10">
        <v>10372</v>
      </c>
      <c r="C69" s="10">
        <v>248864.32</v>
      </c>
      <c r="D69" s="10">
        <v>3639</v>
      </c>
      <c r="E69" s="10">
        <v>350889.23</v>
      </c>
      <c r="F69" s="55">
        <f t="shared" si="13"/>
        <v>0.40996198249712923</v>
      </c>
    </row>
    <row r="70" spans="1:6" x14ac:dyDescent="0.2">
      <c r="A70" s="18" t="s">
        <v>1</v>
      </c>
      <c r="B70" s="10">
        <v>2700</v>
      </c>
      <c r="C70" s="10">
        <v>41651.730000000003</v>
      </c>
      <c r="D70" s="10">
        <v>13832</v>
      </c>
      <c r="E70" s="10">
        <v>340863.94</v>
      </c>
      <c r="F70" s="55">
        <f t="shared" si="13"/>
        <v>7.1836682413911728</v>
      </c>
    </row>
    <row r="71" spans="1:6" x14ac:dyDescent="0.2">
      <c r="A71" s="18" t="s">
        <v>2</v>
      </c>
      <c r="B71" s="10">
        <v>1861</v>
      </c>
      <c r="C71" s="10">
        <v>40326.31</v>
      </c>
      <c r="D71" s="10">
        <v>714</v>
      </c>
      <c r="E71" s="10">
        <v>18648.05</v>
      </c>
      <c r="F71" s="55">
        <f t="shared" si="13"/>
        <v>-0.53757112912140981</v>
      </c>
    </row>
    <row r="72" spans="1:6" x14ac:dyDescent="0.2">
      <c r="A72" s="18" t="s">
        <v>3</v>
      </c>
      <c r="B72" s="10">
        <v>20706</v>
      </c>
      <c r="C72" s="10">
        <v>1818461</v>
      </c>
      <c r="D72" s="10">
        <v>45951</v>
      </c>
      <c r="E72" s="10">
        <v>2972564.2</v>
      </c>
      <c r="F72" s="55">
        <f t="shared" si="13"/>
        <v>0.634659308063247</v>
      </c>
    </row>
    <row r="73" spans="1:6" x14ac:dyDescent="0.2">
      <c r="A73" s="18" t="s">
        <v>4</v>
      </c>
      <c r="B73" s="10">
        <v>130789</v>
      </c>
      <c r="C73" s="10">
        <v>4457584.3499999996</v>
      </c>
      <c r="D73" s="10">
        <v>150502</v>
      </c>
      <c r="E73" s="10">
        <v>4327141.84</v>
      </c>
      <c r="F73" s="55">
        <f t="shared" si="13"/>
        <v>-2.9263049166977528E-2</v>
      </c>
    </row>
    <row r="74" spans="1:6" x14ac:dyDescent="0.2">
      <c r="A74" s="18" t="s">
        <v>5</v>
      </c>
      <c r="B74" s="10">
        <v>201475</v>
      </c>
      <c r="C74" s="10">
        <v>2422708.4</v>
      </c>
      <c r="D74" s="10">
        <v>539504</v>
      </c>
      <c r="E74" s="10">
        <v>3447597.3</v>
      </c>
      <c r="F74" s="55">
        <f t="shared" si="13"/>
        <v>0.42303436104815573</v>
      </c>
    </row>
    <row r="75" spans="1:6" x14ac:dyDescent="0.2">
      <c r="A75" s="37" t="s">
        <v>192</v>
      </c>
      <c r="B75" s="38">
        <f t="shared" ref="B75:E75" si="15">SUM(B76:B79)</f>
        <v>1066504</v>
      </c>
      <c r="C75" s="38">
        <f t="shared" si="15"/>
        <v>73488875.030000001</v>
      </c>
      <c r="D75" s="38">
        <f t="shared" si="15"/>
        <v>1307182</v>
      </c>
      <c r="E75" s="38">
        <f t="shared" si="15"/>
        <v>73171356.340000004</v>
      </c>
      <c r="F75" s="57">
        <f t="shared" si="13"/>
        <v>-4.3206361489460665E-3</v>
      </c>
    </row>
    <row r="76" spans="1:6" x14ac:dyDescent="0.2">
      <c r="A76" s="18" t="s">
        <v>6</v>
      </c>
      <c r="B76" s="10">
        <v>1057741</v>
      </c>
      <c r="C76" s="10">
        <v>73325255.930000007</v>
      </c>
      <c r="D76" s="10">
        <v>1288314</v>
      </c>
      <c r="E76" s="10">
        <v>72998964.25</v>
      </c>
      <c r="F76" s="55">
        <f t="shared" si="13"/>
        <v>-4.4499221429449287E-3</v>
      </c>
    </row>
    <row r="77" spans="1:6" x14ac:dyDescent="0.2">
      <c r="A77" s="18" t="s">
        <v>724</v>
      </c>
      <c r="B77" s="10">
        <v>405</v>
      </c>
      <c r="C77" s="10">
        <v>49002.46</v>
      </c>
      <c r="D77" s="10">
        <v>8327</v>
      </c>
      <c r="E77" s="10">
        <v>66565.89</v>
      </c>
      <c r="F77" s="55">
        <f t="shared" si="13"/>
        <v>0.35841935282432758</v>
      </c>
    </row>
    <row r="78" spans="1:6" x14ac:dyDescent="0.2">
      <c r="A78" s="18" t="s">
        <v>734</v>
      </c>
      <c r="B78" s="10">
        <v>7148</v>
      </c>
      <c r="C78" s="10">
        <v>60961.61</v>
      </c>
      <c r="D78" s="10">
        <v>10022</v>
      </c>
      <c r="E78" s="10">
        <v>103974.43</v>
      </c>
      <c r="F78" s="55">
        <f t="shared" si="13"/>
        <v>0.70557224456506296</v>
      </c>
    </row>
    <row r="79" spans="1:6" x14ac:dyDescent="0.2">
      <c r="A79" s="18" t="s">
        <v>716</v>
      </c>
      <c r="B79" s="10">
        <v>1210</v>
      </c>
      <c r="C79" s="10">
        <v>53655.03</v>
      </c>
      <c r="D79" s="10">
        <v>519</v>
      </c>
      <c r="E79" s="10">
        <v>1851.77</v>
      </c>
      <c r="F79" s="55">
        <f t="shared" si="13"/>
        <v>-0.96548748551626939</v>
      </c>
    </row>
    <row r="80" spans="1:6" x14ac:dyDescent="0.2">
      <c r="A80" s="37" t="s">
        <v>193</v>
      </c>
      <c r="B80" s="38">
        <f t="shared" ref="B80:E80" si="16">SUM(B81:B83)</f>
        <v>10155438</v>
      </c>
      <c r="C80" s="38">
        <f t="shared" si="16"/>
        <v>6786957.0800000001</v>
      </c>
      <c r="D80" s="38">
        <f t="shared" si="16"/>
        <v>6025295</v>
      </c>
      <c r="E80" s="38">
        <f t="shared" si="16"/>
        <v>7363549.2599999998</v>
      </c>
      <c r="F80" s="57">
        <f t="shared" si="13"/>
        <v>8.4955919597475837E-2</v>
      </c>
    </row>
    <row r="81" spans="1:6" x14ac:dyDescent="0.2">
      <c r="A81" s="18" t="s">
        <v>7</v>
      </c>
      <c r="B81" s="10">
        <v>264140</v>
      </c>
      <c r="C81" s="10">
        <v>720334.01</v>
      </c>
      <c r="D81" s="10">
        <v>358879</v>
      </c>
      <c r="E81" s="10">
        <v>925619.82</v>
      </c>
      <c r="F81" s="55">
        <f t="shared" si="13"/>
        <v>0.28498697430654407</v>
      </c>
    </row>
    <row r="82" spans="1:6" x14ac:dyDescent="0.2">
      <c r="A82" s="18" t="s">
        <v>26</v>
      </c>
      <c r="B82" s="10">
        <v>6040577</v>
      </c>
      <c r="C82" s="10">
        <v>4969070.17</v>
      </c>
      <c r="D82" s="10">
        <v>5225432</v>
      </c>
      <c r="E82" s="10">
        <v>5206505.47</v>
      </c>
      <c r="F82" s="55">
        <f t="shared" si="13"/>
        <v>4.7782641797549763E-2</v>
      </c>
    </row>
    <row r="83" spans="1:6" x14ac:dyDescent="0.2">
      <c r="A83" s="18" t="s">
        <v>725</v>
      </c>
      <c r="B83" s="10">
        <v>3850721</v>
      </c>
      <c r="C83" s="10">
        <v>1097552.8999999999</v>
      </c>
      <c r="D83" s="10">
        <v>440984</v>
      </c>
      <c r="E83" s="10">
        <v>1231423.97</v>
      </c>
      <c r="F83" s="55">
        <f t="shared" si="13"/>
        <v>0.12197231677853537</v>
      </c>
    </row>
    <row r="84" spans="1:6" x14ac:dyDescent="0.2">
      <c r="A84" s="37" t="s">
        <v>194</v>
      </c>
      <c r="B84" s="38">
        <f t="shared" ref="B84:E84" si="17">SUM(B85)</f>
        <v>26066</v>
      </c>
      <c r="C84" s="38">
        <f t="shared" si="17"/>
        <v>5293872.6100000003</v>
      </c>
      <c r="D84" s="38">
        <f t="shared" si="17"/>
        <v>5462</v>
      </c>
      <c r="E84" s="38">
        <f t="shared" si="17"/>
        <v>6237809.6799999997</v>
      </c>
      <c r="F84" s="57">
        <f t="shared" si="13"/>
        <v>0.17830747725529417</v>
      </c>
    </row>
    <row r="85" spans="1:6" x14ac:dyDescent="0.2">
      <c r="A85" s="18" t="s">
        <v>8</v>
      </c>
      <c r="B85" s="10">
        <v>26066</v>
      </c>
      <c r="C85" s="10">
        <v>5293872.6100000003</v>
      </c>
      <c r="D85" s="10">
        <v>5462</v>
      </c>
      <c r="E85" s="10">
        <v>6237809.6799999997</v>
      </c>
      <c r="F85" s="55">
        <f t="shared" si="13"/>
        <v>0.17830747725529417</v>
      </c>
    </row>
    <row r="86" spans="1:6" x14ac:dyDescent="0.2">
      <c r="A86" s="37" t="s">
        <v>195</v>
      </c>
      <c r="B86" s="38">
        <f t="shared" ref="B86:E86" si="18">SUM(B87:B97)</f>
        <v>1361397</v>
      </c>
      <c r="C86" s="38">
        <f t="shared" si="18"/>
        <v>12733762.07</v>
      </c>
      <c r="D86" s="38">
        <f t="shared" si="18"/>
        <v>1708937</v>
      </c>
      <c r="E86" s="38">
        <f t="shared" si="18"/>
        <v>11719822.610000001</v>
      </c>
      <c r="F86" s="57">
        <f t="shared" si="13"/>
        <v>-7.9626072359933686E-2</v>
      </c>
    </row>
    <row r="87" spans="1:6" x14ac:dyDescent="0.2">
      <c r="A87" s="18" t="s">
        <v>717</v>
      </c>
      <c r="B87" s="10">
        <v>65552</v>
      </c>
      <c r="C87" s="10">
        <v>161631.34</v>
      </c>
      <c r="D87" s="10">
        <v>422591</v>
      </c>
      <c r="E87" s="10">
        <v>350178.93</v>
      </c>
      <c r="F87" s="55">
        <f t="shared" si="13"/>
        <v>1.1665286571280049</v>
      </c>
    </row>
    <row r="88" spans="1:6" x14ac:dyDescent="0.2">
      <c r="A88" s="18" t="s">
        <v>755</v>
      </c>
      <c r="B88" s="10">
        <v>592960</v>
      </c>
      <c r="C88" s="10">
        <v>4742910.71</v>
      </c>
      <c r="D88" s="10">
        <v>590346</v>
      </c>
      <c r="E88" s="10">
        <v>2930809.38</v>
      </c>
      <c r="F88" s="55">
        <f t="shared" si="13"/>
        <v>-0.38206524237939954</v>
      </c>
    </row>
    <row r="89" spans="1:6" ht="11.25" customHeight="1" x14ac:dyDescent="0.2">
      <c r="A89" s="18" t="s">
        <v>726</v>
      </c>
      <c r="B89" s="10">
        <v>15213</v>
      </c>
      <c r="C89" s="10">
        <v>99873.08</v>
      </c>
      <c r="D89" s="10">
        <v>41941</v>
      </c>
      <c r="E89" s="10">
        <v>448306.76</v>
      </c>
      <c r="F89" s="55">
        <f t="shared" si="13"/>
        <v>3.4887647402082722</v>
      </c>
    </row>
    <row r="90" spans="1:6" x14ac:dyDescent="0.2">
      <c r="A90" s="18" t="s">
        <v>738</v>
      </c>
      <c r="B90" s="10">
        <v>0</v>
      </c>
      <c r="C90" s="10">
        <v>0</v>
      </c>
      <c r="D90" s="10">
        <v>0</v>
      </c>
      <c r="E90" s="10">
        <v>0</v>
      </c>
      <c r="F90" s="58" t="s">
        <v>54</v>
      </c>
    </row>
    <row r="91" spans="1:6" x14ac:dyDescent="0.2">
      <c r="A91" s="18" t="s">
        <v>727</v>
      </c>
      <c r="B91" s="10">
        <v>297053</v>
      </c>
      <c r="C91" s="10">
        <v>2462348.17</v>
      </c>
      <c r="D91" s="10">
        <v>227399</v>
      </c>
      <c r="E91" s="10">
        <v>1788333.81</v>
      </c>
      <c r="F91" s="55">
        <f t="shared" si="13"/>
        <v>-0.27372829245345909</v>
      </c>
    </row>
    <row r="92" spans="1:6" x14ac:dyDescent="0.2">
      <c r="A92" s="18" t="s">
        <v>728</v>
      </c>
      <c r="B92" s="10">
        <v>9000</v>
      </c>
      <c r="C92" s="10">
        <v>25000</v>
      </c>
      <c r="D92" s="10">
        <v>0</v>
      </c>
      <c r="E92" s="10">
        <v>0</v>
      </c>
      <c r="F92" s="58" t="s">
        <v>54</v>
      </c>
    </row>
    <row r="93" spans="1:6" x14ac:dyDescent="0.2">
      <c r="A93" s="18" t="s">
        <v>729</v>
      </c>
      <c r="B93" s="10">
        <v>498</v>
      </c>
      <c r="C93" s="10">
        <v>1269.76</v>
      </c>
      <c r="D93" s="10">
        <v>89</v>
      </c>
      <c r="E93" s="10">
        <v>6245.62</v>
      </c>
      <c r="F93" s="55">
        <f>(E93/C93-1)</f>
        <v>3.918740549395161</v>
      </c>
    </row>
    <row r="94" spans="1:6" x14ac:dyDescent="0.2">
      <c r="A94" s="18" t="s">
        <v>730</v>
      </c>
      <c r="B94" s="10">
        <v>895</v>
      </c>
      <c r="C94" s="10">
        <v>6156</v>
      </c>
      <c r="D94" s="10">
        <v>1477</v>
      </c>
      <c r="E94" s="10">
        <v>10315.01</v>
      </c>
      <c r="F94" s="58" t="s">
        <v>54</v>
      </c>
    </row>
    <row r="95" spans="1:6" x14ac:dyDescent="0.2">
      <c r="A95" s="18" t="s">
        <v>9</v>
      </c>
      <c r="B95" s="10">
        <v>125</v>
      </c>
      <c r="C95" s="10">
        <v>11144.49</v>
      </c>
      <c r="D95" s="10">
        <v>12</v>
      </c>
      <c r="E95" s="10">
        <v>6599.43</v>
      </c>
      <c r="F95" s="55">
        <f t="shared" ref="F95:F119" si="19">(E95/C95-1)</f>
        <v>-0.40783023718447409</v>
      </c>
    </row>
    <row r="96" spans="1:6" x14ac:dyDescent="0.2">
      <c r="A96" s="18" t="s">
        <v>10</v>
      </c>
      <c r="B96" s="10">
        <v>26714</v>
      </c>
      <c r="C96" s="10">
        <v>555054.53</v>
      </c>
      <c r="D96" s="10">
        <v>50703</v>
      </c>
      <c r="E96" s="10">
        <v>550407.52</v>
      </c>
      <c r="F96" s="55">
        <f t="shared" si="19"/>
        <v>-8.3721684065888313E-3</v>
      </c>
    </row>
    <row r="97" spans="1:6" x14ac:dyDescent="0.2">
      <c r="A97" s="18" t="s">
        <v>11</v>
      </c>
      <c r="B97" s="10">
        <v>353387</v>
      </c>
      <c r="C97" s="10">
        <v>4668373.99</v>
      </c>
      <c r="D97" s="10">
        <v>374379</v>
      </c>
      <c r="E97" s="10">
        <v>5628626.1500000004</v>
      </c>
      <c r="F97" s="55">
        <f t="shared" si="19"/>
        <v>0.20569306616327876</v>
      </c>
    </row>
    <row r="98" spans="1:6" x14ac:dyDescent="0.2">
      <c r="A98" s="37" t="s">
        <v>196</v>
      </c>
      <c r="B98" s="38">
        <f t="shared" ref="B98:E98" si="20">SUM(B99:B100)</f>
        <v>2467080</v>
      </c>
      <c r="C98" s="38">
        <f t="shared" si="20"/>
        <v>54850897.269999996</v>
      </c>
      <c r="D98" s="38">
        <f t="shared" si="20"/>
        <v>3482744</v>
      </c>
      <c r="E98" s="38">
        <f t="shared" si="20"/>
        <v>53987230.090000004</v>
      </c>
      <c r="F98" s="57">
        <f t="shared" si="19"/>
        <v>-1.5745725648728115E-2</v>
      </c>
    </row>
    <row r="99" spans="1:6" x14ac:dyDescent="0.2">
      <c r="A99" s="18" t="s">
        <v>12</v>
      </c>
      <c r="B99" s="10">
        <v>1451393</v>
      </c>
      <c r="C99" s="10">
        <v>32842230.210000001</v>
      </c>
      <c r="D99" s="10">
        <v>2395435</v>
      </c>
      <c r="E99" s="10">
        <v>29049571.829999998</v>
      </c>
      <c r="F99" s="55">
        <f t="shared" si="19"/>
        <v>-0.11548114594377301</v>
      </c>
    </row>
    <row r="100" spans="1:6" x14ac:dyDescent="0.2">
      <c r="A100" s="18" t="s">
        <v>13</v>
      </c>
      <c r="B100" s="10">
        <v>1015687</v>
      </c>
      <c r="C100" s="10">
        <v>22008667.059999999</v>
      </c>
      <c r="D100" s="10">
        <v>1087309</v>
      </c>
      <c r="E100" s="10">
        <v>24937658.260000002</v>
      </c>
      <c r="F100" s="55">
        <f t="shared" si="19"/>
        <v>0.13308353441010268</v>
      </c>
    </row>
    <row r="101" spans="1:6" x14ac:dyDescent="0.2">
      <c r="A101" s="37" t="s">
        <v>118</v>
      </c>
      <c r="B101" s="38">
        <f t="shared" ref="B101:E101" si="21">SUM(B102:B103)</f>
        <v>21992833</v>
      </c>
      <c r="C101" s="38">
        <f t="shared" si="21"/>
        <v>211648086.13</v>
      </c>
      <c r="D101" s="38">
        <f t="shared" si="21"/>
        <v>14799744</v>
      </c>
      <c r="E101" s="38">
        <f t="shared" si="21"/>
        <v>148104102.84</v>
      </c>
      <c r="F101" s="57">
        <f t="shared" si="19"/>
        <v>-0.30023415024395517</v>
      </c>
    </row>
    <row r="102" spans="1:6" ht="11.25" customHeight="1" x14ac:dyDescent="0.2">
      <c r="A102" s="18" t="s">
        <v>14</v>
      </c>
      <c r="B102" s="10">
        <v>348144</v>
      </c>
      <c r="C102" s="10">
        <v>4528081.5999999996</v>
      </c>
      <c r="D102" s="10">
        <v>523449</v>
      </c>
      <c r="E102" s="10">
        <v>5249609.8499999996</v>
      </c>
      <c r="F102" s="55">
        <f t="shared" si="19"/>
        <v>0.15934524015644946</v>
      </c>
    </row>
    <row r="103" spans="1:6" ht="11.25" customHeight="1" x14ac:dyDescent="0.2">
      <c r="A103" s="18" t="s">
        <v>763</v>
      </c>
      <c r="B103" s="10">
        <v>21644689</v>
      </c>
      <c r="C103" s="10">
        <v>207120004.53</v>
      </c>
      <c r="D103" s="10">
        <v>14276295</v>
      </c>
      <c r="E103" s="10">
        <v>142854492.99000001</v>
      </c>
      <c r="F103" s="55">
        <f t="shared" si="19"/>
        <v>-0.31028152826585875</v>
      </c>
    </row>
    <row r="104" spans="1:6" ht="11.25" customHeight="1" x14ac:dyDescent="0.2">
      <c r="A104" s="37" t="s">
        <v>197</v>
      </c>
      <c r="B104" s="38">
        <f t="shared" ref="B104:E104" si="22">SUM(B105:B106)</f>
        <v>1026314</v>
      </c>
      <c r="C104" s="38">
        <f t="shared" si="22"/>
        <v>333761520.74000001</v>
      </c>
      <c r="D104" s="38">
        <f t="shared" si="22"/>
        <v>1153876</v>
      </c>
      <c r="E104" s="38">
        <f t="shared" si="22"/>
        <v>156633374.52000001</v>
      </c>
      <c r="F104" s="57">
        <f t="shared" si="19"/>
        <v>-0.53070271799840785</v>
      </c>
    </row>
    <row r="105" spans="1:6" x14ac:dyDescent="0.2">
      <c r="A105" s="18" t="s">
        <v>731</v>
      </c>
      <c r="B105" s="10">
        <v>578127</v>
      </c>
      <c r="C105" s="10">
        <v>308649113.42000002</v>
      </c>
      <c r="D105" s="10">
        <v>340644</v>
      </c>
      <c r="E105" s="10">
        <v>131671138.75</v>
      </c>
      <c r="F105" s="55">
        <f t="shared" si="19"/>
        <v>-0.57339537674023366</v>
      </c>
    </row>
    <row r="106" spans="1:6" x14ac:dyDescent="0.2">
      <c r="A106" s="18" t="s">
        <v>15</v>
      </c>
      <c r="B106" s="10">
        <v>448187</v>
      </c>
      <c r="C106" s="10">
        <v>25112407.32</v>
      </c>
      <c r="D106" s="10">
        <v>813232</v>
      </c>
      <c r="E106" s="10">
        <v>24962235.77</v>
      </c>
      <c r="F106" s="55">
        <f t="shared" si="19"/>
        <v>-5.9799742846796677E-3</v>
      </c>
    </row>
    <row r="107" spans="1:6" x14ac:dyDescent="0.2">
      <c r="A107" s="37" t="s">
        <v>198</v>
      </c>
      <c r="B107" s="38">
        <f t="shared" ref="B107:E107" si="23">SUM(B108:B110)</f>
        <v>26709</v>
      </c>
      <c r="C107" s="38">
        <f t="shared" si="23"/>
        <v>4916250.34</v>
      </c>
      <c r="D107" s="38">
        <f t="shared" si="23"/>
        <v>22451</v>
      </c>
      <c r="E107" s="38">
        <f t="shared" si="23"/>
        <v>8791390.290000001</v>
      </c>
      <c r="F107" s="57">
        <f t="shared" si="19"/>
        <v>0.78823080233949216</v>
      </c>
    </row>
    <row r="108" spans="1:6" x14ac:dyDescent="0.2">
      <c r="A108" s="18" t="s">
        <v>16</v>
      </c>
      <c r="B108" s="10">
        <v>25672</v>
      </c>
      <c r="C108" s="10">
        <v>1881980.9</v>
      </c>
      <c r="D108" s="10">
        <v>19695</v>
      </c>
      <c r="E108" s="10">
        <v>3429743.09</v>
      </c>
      <c r="F108" s="55">
        <f t="shared" si="19"/>
        <v>0.82241121044320908</v>
      </c>
    </row>
    <row r="109" spans="1:6" x14ac:dyDescent="0.2">
      <c r="A109" s="18" t="s">
        <v>732</v>
      </c>
      <c r="B109" s="10">
        <v>458</v>
      </c>
      <c r="C109" s="10">
        <v>3012939.69</v>
      </c>
      <c r="D109" s="10">
        <v>2272</v>
      </c>
      <c r="E109" s="10">
        <v>5318779.74</v>
      </c>
      <c r="F109" s="55">
        <f t="shared" si="19"/>
        <v>0.7653123816759837</v>
      </c>
    </row>
    <row r="110" spans="1:6" x14ac:dyDescent="0.2">
      <c r="A110" s="18" t="s">
        <v>733</v>
      </c>
      <c r="B110" s="10">
        <v>579</v>
      </c>
      <c r="C110" s="10">
        <v>21329.75</v>
      </c>
      <c r="D110" s="10">
        <v>484</v>
      </c>
      <c r="E110" s="10">
        <v>42867.46</v>
      </c>
      <c r="F110" s="55">
        <f t="shared" si="19"/>
        <v>1.0097497626554461</v>
      </c>
    </row>
    <row r="111" spans="1:6" ht="11.25" customHeight="1" x14ac:dyDescent="0.2">
      <c r="A111" s="37" t="s">
        <v>199</v>
      </c>
      <c r="B111" s="38">
        <f t="shared" ref="B111:E111" si="24">SUM(B112)</f>
        <v>6949</v>
      </c>
      <c r="C111" s="38">
        <f t="shared" si="24"/>
        <v>126630.79</v>
      </c>
      <c r="D111" s="38">
        <f t="shared" si="24"/>
        <v>6164</v>
      </c>
      <c r="E111" s="38">
        <f t="shared" si="24"/>
        <v>100149.7</v>
      </c>
      <c r="F111" s="57">
        <f t="shared" si="19"/>
        <v>-0.20912046746292901</v>
      </c>
    </row>
    <row r="112" spans="1:6" ht="11.25" customHeight="1" x14ac:dyDescent="0.2">
      <c r="A112" s="18" t="s">
        <v>736</v>
      </c>
      <c r="B112" s="10">
        <v>6949</v>
      </c>
      <c r="C112" s="10">
        <v>126630.79</v>
      </c>
      <c r="D112" s="10">
        <v>6164</v>
      </c>
      <c r="E112" s="10">
        <v>100149.7</v>
      </c>
      <c r="F112" s="55">
        <f t="shared" si="19"/>
        <v>-0.20912046746292901</v>
      </c>
    </row>
    <row r="113" spans="1:6" x14ac:dyDescent="0.2">
      <c r="A113" s="37" t="s">
        <v>200</v>
      </c>
      <c r="B113" s="38">
        <f t="shared" ref="B113:E113" si="25">SUM(B114:B116)</f>
        <v>1969323</v>
      </c>
      <c r="C113" s="38">
        <f t="shared" si="25"/>
        <v>13973028.000000002</v>
      </c>
      <c r="D113" s="38">
        <f t="shared" si="25"/>
        <v>2710009</v>
      </c>
      <c r="E113" s="38">
        <f t="shared" si="25"/>
        <v>14011178.520000001</v>
      </c>
      <c r="F113" s="57">
        <f t="shared" si="19"/>
        <v>2.730297255541192E-3</v>
      </c>
    </row>
    <row r="114" spans="1:6" x14ac:dyDescent="0.2">
      <c r="A114" s="18" t="s">
        <v>17</v>
      </c>
      <c r="B114" s="10">
        <v>1913504</v>
      </c>
      <c r="C114" s="10">
        <v>13023112.800000001</v>
      </c>
      <c r="D114" s="10">
        <v>2624429</v>
      </c>
      <c r="E114" s="10">
        <v>12853801.09</v>
      </c>
      <c r="F114" s="55">
        <f t="shared" si="19"/>
        <v>-1.3000863357338077E-2</v>
      </c>
    </row>
    <row r="115" spans="1:6" x14ac:dyDescent="0.2">
      <c r="A115" s="18" t="s">
        <v>737</v>
      </c>
      <c r="B115" s="10">
        <v>17366</v>
      </c>
      <c r="C115" s="10">
        <v>366149.4</v>
      </c>
      <c r="D115" s="10">
        <v>56063</v>
      </c>
      <c r="E115" s="10">
        <v>397411.3</v>
      </c>
      <c r="F115" s="55">
        <f t="shared" si="19"/>
        <v>8.5380175414734971E-2</v>
      </c>
    </row>
    <row r="116" spans="1:6" x14ac:dyDescent="0.2">
      <c r="A116" s="18" t="s">
        <v>28</v>
      </c>
      <c r="B116" s="10">
        <v>38453</v>
      </c>
      <c r="C116" s="10">
        <v>583765.80000000005</v>
      </c>
      <c r="D116" s="10">
        <v>29517</v>
      </c>
      <c r="E116" s="10">
        <v>759966.13</v>
      </c>
      <c r="F116" s="55">
        <f t="shared" si="19"/>
        <v>0.30183393751398246</v>
      </c>
    </row>
    <row r="117" spans="1:6" x14ac:dyDescent="0.2">
      <c r="A117" s="37" t="s">
        <v>201</v>
      </c>
      <c r="B117" s="38">
        <f t="shared" ref="B117:E117" si="26">SUM(B118)</f>
        <v>5506</v>
      </c>
      <c r="C117" s="38">
        <f t="shared" si="26"/>
        <v>1410808.33</v>
      </c>
      <c r="D117" s="38">
        <f t="shared" si="26"/>
        <v>13309</v>
      </c>
      <c r="E117" s="38">
        <f t="shared" si="26"/>
        <v>3615032.4</v>
      </c>
      <c r="F117" s="57">
        <f t="shared" si="19"/>
        <v>1.5623837931265969</v>
      </c>
    </row>
    <row r="118" spans="1:6" x14ac:dyDescent="0.2">
      <c r="A118" s="18" t="s">
        <v>18</v>
      </c>
      <c r="B118" s="10">
        <v>5506</v>
      </c>
      <c r="C118" s="10">
        <v>1410808.33</v>
      </c>
      <c r="D118" s="10">
        <v>13309</v>
      </c>
      <c r="E118" s="10">
        <v>3615032.4</v>
      </c>
      <c r="F118" s="55">
        <f t="shared" si="19"/>
        <v>1.5623837931265969</v>
      </c>
    </row>
    <row r="119" spans="1:6" x14ac:dyDescent="0.2">
      <c r="A119" s="37" t="s">
        <v>19</v>
      </c>
      <c r="B119" s="38">
        <v>484153825</v>
      </c>
      <c r="C119" s="38">
        <v>190679416.19</v>
      </c>
      <c r="D119" s="38">
        <v>132075735</v>
      </c>
      <c r="E119" s="38">
        <v>83945190.760000005</v>
      </c>
      <c r="F119" s="57">
        <f t="shared" si="19"/>
        <v>-0.5597574586847176</v>
      </c>
    </row>
    <row r="120" spans="1:6" x14ac:dyDescent="0.2">
      <c r="A120" s="183" t="s">
        <v>718</v>
      </c>
      <c r="B120" s="183"/>
      <c r="C120" s="183"/>
      <c r="D120" s="183"/>
      <c r="E120" s="183"/>
      <c r="F120" s="183"/>
    </row>
    <row r="121" spans="1:6" ht="13.5" customHeight="1" x14ac:dyDescent="0.2">
      <c r="A121" s="176"/>
      <c r="B121" s="176"/>
      <c r="C121" s="176"/>
      <c r="D121" s="176"/>
      <c r="E121" s="176"/>
      <c r="F121" s="176"/>
    </row>
    <row r="122" spans="1:6" hidden="1" x14ac:dyDescent="0.2">
      <c r="A122" s="176"/>
      <c r="B122" s="176"/>
      <c r="C122" s="176"/>
      <c r="D122" s="176"/>
      <c r="E122" s="176"/>
      <c r="F122" s="176"/>
    </row>
  </sheetData>
  <mergeCells count="6">
    <mergeCell ref="A120:F122"/>
    <mergeCell ref="A2:A3"/>
    <mergeCell ref="A1:F1"/>
    <mergeCell ref="B2:C2"/>
    <mergeCell ref="D2:E2"/>
    <mergeCell ref="F2:F3"/>
  </mergeCells>
  <phoneticPr fontId="4" type="noConversion"/>
  <pageMargins left="0.75" right="0.75" top="1" bottom="1" header="0" footer="0"/>
  <pageSetup paperSize="9" orientation="portrait" r:id="rId1"/>
  <headerFooter alignWithMargins="0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tabColor rgb="FF00B0F0"/>
  </sheetPr>
  <dimension ref="A1:M124"/>
  <sheetViews>
    <sheetView topLeftCell="A97" workbookViewId="0">
      <selection activeCell="A2" sqref="A2:F3"/>
    </sheetView>
  </sheetViews>
  <sheetFormatPr baseColWidth="10" defaultColWidth="11.42578125" defaultRowHeight="11.25" x14ac:dyDescent="0.2"/>
  <cols>
    <col min="1" max="1" width="50.85546875" style="92" customWidth="1"/>
    <col min="2" max="5" width="13.140625" style="1" customWidth="1"/>
    <col min="6" max="6" width="12.5703125" style="1" customWidth="1"/>
    <col min="7" max="16384" width="11.42578125" style="1"/>
  </cols>
  <sheetData>
    <row r="1" spans="1:13" x14ac:dyDescent="0.2">
      <c r="A1" s="171" t="s">
        <v>745</v>
      </c>
      <c r="B1" s="171"/>
      <c r="C1" s="171"/>
      <c r="D1" s="171"/>
      <c r="E1" s="171"/>
      <c r="F1" s="171"/>
    </row>
    <row r="2" spans="1:13" ht="11.25" customHeight="1" x14ac:dyDescent="0.2">
      <c r="A2" s="198" t="s">
        <v>708</v>
      </c>
      <c r="B2" s="192">
        <v>2020</v>
      </c>
      <c r="C2" s="192"/>
      <c r="D2" s="192">
        <v>2021</v>
      </c>
      <c r="E2" s="192"/>
      <c r="F2" s="201" t="s">
        <v>719</v>
      </c>
    </row>
    <row r="3" spans="1:13" x14ac:dyDescent="0.2">
      <c r="A3" s="199"/>
      <c r="B3" s="143" t="s">
        <v>130</v>
      </c>
      <c r="C3" s="149" t="s">
        <v>137</v>
      </c>
      <c r="D3" s="143" t="s">
        <v>130</v>
      </c>
      <c r="E3" s="149" t="s">
        <v>137</v>
      </c>
      <c r="F3" s="201"/>
    </row>
    <row r="4" spans="1:13" x14ac:dyDescent="0.2">
      <c r="A4" s="12" t="s">
        <v>38</v>
      </c>
      <c r="B4" s="20">
        <v>667086556</v>
      </c>
      <c r="C4" s="20">
        <v>996011381.03999972</v>
      </c>
      <c r="D4" s="20">
        <v>830334453</v>
      </c>
      <c r="E4" s="20">
        <v>1380219705.3399994</v>
      </c>
      <c r="F4" s="56">
        <f t="shared" ref="F4:F35" si="0">E4/C4-1</f>
        <v>0.38574692178599701</v>
      </c>
    </row>
    <row r="5" spans="1:13" x14ac:dyDescent="0.2">
      <c r="A5" s="37" t="s">
        <v>60</v>
      </c>
      <c r="B5" s="38">
        <v>42639921</v>
      </c>
      <c r="C5" s="38">
        <v>106882146.26000004</v>
      </c>
      <c r="D5" s="38">
        <v>36103541</v>
      </c>
      <c r="E5" s="38">
        <v>57161981.25999999</v>
      </c>
      <c r="F5" s="94">
        <f t="shared" si="0"/>
        <v>-0.46518681313763532</v>
      </c>
    </row>
    <row r="6" spans="1:13" x14ac:dyDescent="0.2">
      <c r="A6" s="18" t="s">
        <v>21</v>
      </c>
      <c r="B6" s="10">
        <v>66</v>
      </c>
      <c r="C6" s="50">
        <v>14161.7</v>
      </c>
      <c r="D6" s="10">
        <v>1776</v>
      </c>
      <c r="E6" s="50">
        <v>281746.51</v>
      </c>
      <c r="F6" s="93">
        <f t="shared" si="0"/>
        <v>18.89496388145491</v>
      </c>
      <c r="L6" s="52"/>
      <c r="M6" s="52"/>
    </row>
    <row r="7" spans="1:13" x14ac:dyDescent="0.2">
      <c r="A7" s="18" t="s">
        <v>138</v>
      </c>
      <c r="B7" s="10">
        <v>3757791</v>
      </c>
      <c r="C7" s="50">
        <v>45597439.299999997</v>
      </c>
      <c r="D7" s="10">
        <v>1613125</v>
      </c>
      <c r="E7" s="50">
        <v>11493921.640000001</v>
      </c>
      <c r="F7" s="93">
        <f t="shared" si="0"/>
        <v>-0.74792615952887509</v>
      </c>
    </row>
    <row r="8" spans="1:13" x14ac:dyDescent="0.2">
      <c r="A8" s="18" t="s">
        <v>139</v>
      </c>
      <c r="B8" s="10">
        <v>2555047</v>
      </c>
      <c r="C8" s="50">
        <v>19964900.420000002</v>
      </c>
      <c r="D8" s="10">
        <v>1391726</v>
      </c>
      <c r="E8" s="50">
        <v>7778628.4900000002</v>
      </c>
      <c r="F8" s="93">
        <f t="shared" si="0"/>
        <v>-0.61038480902175218</v>
      </c>
    </row>
    <row r="9" spans="1:13" x14ac:dyDescent="0.2">
      <c r="A9" s="18" t="s">
        <v>140</v>
      </c>
      <c r="B9" s="10">
        <v>4245694</v>
      </c>
      <c r="C9" s="50">
        <v>10890550.59</v>
      </c>
      <c r="D9" s="10">
        <v>3642206</v>
      </c>
      <c r="E9" s="50">
        <v>10489402.16</v>
      </c>
      <c r="F9" s="93">
        <f t="shared" si="0"/>
        <v>-3.6834540796159998E-2</v>
      </c>
    </row>
    <row r="10" spans="1:13" x14ac:dyDescent="0.2">
      <c r="A10" s="18" t="s">
        <v>746</v>
      </c>
      <c r="B10" s="10">
        <v>8076</v>
      </c>
      <c r="C10" s="50">
        <v>93452.65</v>
      </c>
      <c r="D10" s="10">
        <v>583089</v>
      </c>
      <c r="E10" s="50">
        <v>47283.29</v>
      </c>
      <c r="F10" s="93">
        <f t="shared" si="0"/>
        <v>-0.49404013690355486</v>
      </c>
    </row>
    <row r="11" spans="1:13" x14ac:dyDescent="0.2">
      <c r="A11" s="18" t="s">
        <v>142</v>
      </c>
      <c r="B11" s="10">
        <v>20360</v>
      </c>
      <c r="C11" s="50">
        <v>304075.31</v>
      </c>
      <c r="D11" s="10">
        <v>73280</v>
      </c>
      <c r="E11" s="50">
        <v>649502.52</v>
      </c>
      <c r="F11" s="93">
        <f t="shared" si="0"/>
        <v>1.1359922974344743</v>
      </c>
    </row>
    <row r="12" spans="1:13" x14ac:dyDescent="0.2">
      <c r="A12" s="18" t="s">
        <v>143</v>
      </c>
      <c r="B12" s="10">
        <v>6059385</v>
      </c>
      <c r="C12" s="50">
        <v>6116813.8200000003</v>
      </c>
      <c r="D12" s="10">
        <v>5743439</v>
      </c>
      <c r="E12" s="50">
        <v>4527613.3</v>
      </c>
      <c r="F12" s="93">
        <f t="shared" si="0"/>
        <v>-0.2598085484969036</v>
      </c>
    </row>
    <row r="13" spans="1:13" x14ac:dyDescent="0.2">
      <c r="A13" s="18" t="s">
        <v>144</v>
      </c>
      <c r="B13" s="10">
        <v>2983377</v>
      </c>
      <c r="C13" s="50">
        <v>10822425.119999999</v>
      </c>
      <c r="D13" s="10">
        <v>3184402</v>
      </c>
      <c r="E13" s="50">
        <v>7547327.0899999999</v>
      </c>
      <c r="F13" s="93">
        <f t="shared" si="0"/>
        <v>-0.3026214544046667</v>
      </c>
    </row>
    <row r="14" spans="1:13" x14ac:dyDescent="0.2">
      <c r="A14" s="18" t="s">
        <v>145</v>
      </c>
      <c r="B14" s="10">
        <v>139703</v>
      </c>
      <c r="C14" s="50">
        <v>1012054.26</v>
      </c>
      <c r="D14" s="10">
        <v>155531</v>
      </c>
      <c r="E14" s="50">
        <v>798216.65</v>
      </c>
      <c r="F14" s="93">
        <f t="shared" si="0"/>
        <v>-0.21129065747917508</v>
      </c>
    </row>
    <row r="15" spans="1:13" x14ac:dyDescent="0.2">
      <c r="A15" s="18" t="s">
        <v>22</v>
      </c>
      <c r="B15" s="10">
        <v>21294902</v>
      </c>
      <c r="C15" s="50">
        <v>4471741.71</v>
      </c>
      <c r="D15" s="10">
        <v>18226816</v>
      </c>
      <c r="E15" s="50">
        <v>4800335.12</v>
      </c>
      <c r="F15" s="93">
        <f t="shared" si="0"/>
        <v>7.348219805834888E-2</v>
      </c>
    </row>
    <row r="16" spans="1:13" x14ac:dyDescent="0.2">
      <c r="A16" s="18" t="s">
        <v>146</v>
      </c>
      <c r="B16" s="10">
        <v>361761</v>
      </c>
      <c r="C16" s="50">
        <v>395784.43</v>
      </c>
      <c r="D16" s="10">
        <v>469334</v>
      </c>
      <c r="E16" s="50">
        <v>399404.37</v>
      </c>
      <c r="F16" s="93">
        <f t="shared" si="0"/>
        <v>9.1462415537670871E-3</v>
      </c>
    </row>
    <row r="17" spans="1:6" x14ac:dyDescent="0.2">
      <c r="A17" s="18" t="s">
        <v>147</v>
      </c>
      <c r="B17" s="10">
        <v>1099708</v>
      </c>
      <c r="C17" s="50">
        <v>6505670.3600000003</v>
      </c>
      <c r="D17" s="10">
        <v>712534</v>
      </c>
      <c r="E17" s="50">
        <v>7713847.0700000003</v>
      </c>
      <c r="F17" s="93">
        <f t="shared" si="0"/>
        <v>0.18571133229074333</v>
      </c>
    </row>
    <row r="18" spans="1:6" x14ac:dyDescent="0.2">
      <c r="A18" s="18" t="s">
        <v>148</v>
      </c>
      <c r="B18" s="10">
        <v>626</v>
      </c>
      <c r="C18" s="50">
        <v>19871.02</v>
      </c>
      <c r="D18" s="10">
        <v>12231</v>
      </c>
      <c r="E18" s="50">
        <v>172238.99</v>
      </c>
      <c r="F18" s="93">
        <f t="shared" si="0"/>
        <v>7.6678484546842576</v>
      </c>
    </row>
    <row r="19" spans="1:6" x14ac:dyDescent="0.2">
      <c r="A19" s="18" t="s">
        <v>747</v>
      </c>
      <c r="B19" s="10">
        <v>5112</v>
      </c>
      <c r="C19" s="50">
        <v>9506.2900000000009</v>
      </c>
      <c r="D19" s="10">
        <v>1860</v>
      </c>
      <c r="E19" s="50">
        <v>11653.8</v>
      </c>
      <c r="F19" s="93">
        <f t="shared" si="0"/>
        <v>0.22590411190906212</v>
      </c>
    </row>
    <row r="20" spans="1:6" x14ac:dyDescent="0.2">
      <c r="A20" s="18" t="s">
        <v>735</v>
      </c>
      <c r="B20" s="10">
        <v>108313</v>
      </c>
      <c r="C20" s="50">
        <v>663699.28</v>
      </c>
      <c r="D20" s="10">
        <v>292192</v>
      </c>
      <c r="E20" s="50">
        <v>450860.26</v>
      </c>
      <c r="F20" s="93">
        <f t="shared" si="0"/>
        <v>-0.32068592872362311</v>
      </c>
    </row>
    <row r="21" spans="1:6" x14ac:dyDescent="0.2">
      <c r="A21" s="37" t="s">
        <v>748</v>
      </c>
      <c r="B21" s="38">
        <v>18342316</v>
      </c>
      <c r="C21" s="38">
        <v>32626586.770000003</v>
      </c>
      <c r="D21" s="38">
        <v>34363732</v>
      </c>
      <c r="E21" s="38">
        <v>35571346.810000002</v>
      </c>
      <c r="F21" s="94">
        <f t="shared" si="0"/>
        <v>9.025645436830354E-2</v>
      </c>
    </row>
    <row r="22" spans="1:6" x14ac:dyDescent="0.2">
      <c r="A22" s="18" t="s">
        <v>149</v>
      </c>
      <c r="B22" s="10">
        <v>833209</v>
      </c>
      <c r="C22" s="50">
        <v>5925216.8799999999</v>
      </c>
      <c r="D22" s="10">
        <v>428465</v>
      </c>
      <c r="E22" s="50">
        <v>2588347.19</v>
      </c>
      <c r="F22" s="93">
        <f t="shared" si="0"/>
        <v>-0.5631641436220306</v>
      </c>
    </row>
    <row r="23" spans="1:6" x14ac:dyDescent="0.2">
      <c r="A23" s="18" t="s">
        <v>150</v>
      </c>
      <c r="B23" s="10">
        <v>686550</v>
      </c>
      <c r="C23" s="50">
        <v>1003271.36</v>
      </c>
      <c r="D23" s="10">
        <v>894528</v>
      </c>
      <c r="E23" s="50">
        <v>1319905.3899999999</v>
      </c>
      <c r="F23" s="93">
        <f t="shared" si="0"/>
        <v>0.31560158360346291</v>
      </c>
    </row>
    <row r="24" spans="1:6" x14ac:dyDescent="0.2">
      <c r="A24" s="18" t="s">
        <v>720</v>
      </c>
      <c r="B24" s="10">
        <v>204024</v>
      </c>
      <c r="C24" s="50">
        <v>2195083.88</v>
      </c>
      <c r="D24" s="10">
        <v>366727</v>
      </c>
      <c r="E24" s="50">
        <v>2143501.91</v>
      </c>
      <c r="F24" s="93">
        <f t="shared" si="0"/>
        <v>-2.3498860553793355E-2</v>
      </c>
    </row>
    <row r="25" spans="1:6" x14ac:dyDescent="0.2">
      <c r="A25" s="18" t="s">
        <v>151</v>
      </c>
      <c r="B25" s="10">
        <v>3320664</v>
      </c>
      <c r="C25" s="50">
        <v>6279513.1600000001</v>
      </c>
      <c r="D25" s="10">
        <v>2928609</v>
      </c>
      <c r="E25" s="50">
        <v>6346668.4500000002</v>
      </c>
      <c r="F25" s="93">
        <f t="shared" si="0"/>
        <v>1.0694346566191504E-2</v>
      </c>
    </row>
    <row r="26" spans="1:6" x14ac:dyDescent="0.2">
      <c r="A26" s="18" t="s">
        <v>152</v>
      </c>
      <c r="B26" s="10">
        <v>1829254</v>
      </c>
      <c r="C26" s="50">
        <v>3776197.12</v>
      </c>
      <c r="D26" s="10">
        <v>2173024</v>
      </c>
      <c r="E26" s="50">
        <v>3216226.18</v>
      </c>
      <c r="F26" s="93">
        <f t="shared" si="0"/>
        <v>-0.14828964754890761</v>
      </c>
    </row>
    <row r="27" spans="1:6" x14ac:dyDescent="0.2">
      <c r="A27" s="18" t="s">
        <v>153</v>
      </c>
      <c r="B27" s="10">
        <v>1189454</v>
      </c>
      <c r="C27" s="50">
        <v>4608201.0599999996</v>
      </c>
      <c r="D27" s="10">
        <v>1129865</v>
      </c>
      <c r="E27" s="50">
        <v>3772753.22</v>
      </c>
      <c r="F27" s="93">
        <f t="shared" si="0"/>
        <v>-0.18129587427333294</v>
      </c>
    </row>
    <row r="28" spans="1:6" x14ac:dyDescent="0.2">
      <c r="A28" s="18" t="s">
        <v>154</v>
      </c>
      <c r="B28" s="10">
        <v>9552271</v>
      </c>
      <c r="C28" s="50">
        <v>6600382.9900000002</v>
      </c>
      <c r="D28" s="10">
        <v>13496156</v>
      </c>
      <c r="E28" s="50">
        <v>11889569.210000001</v>
      </c>
      <c r="F28" s="93">
        <f t="shared" si="0"/>
        <v>0.80134535041579458</v>
      </c>
    </row>
    <row r="29" spans="1:6" x14ac:dyDescent="0.2">
      <c r="A29" s="18" t="s">
        <v>155</v>
      </c>
      <c r="B29" s="10">
        <v>726691</v>
      </c>
      <c r="C29" s="50">
        <v>2228674.75</v>
      </c>
      <c r="D29" s="10">
        <v>12946358</v>
      </c>
      <c r="E29" s="50">
        <v>4294375.26</v>
      </c>
      <c r="F29" s="93">
        <f t="shared" si="0"/>
        <v>0.92687392361761156</v>
      </c>
    </row>
    <row r="30" spans="1:6" x14ac:dyDescent="0.2">
      <c r="A30" s="18" t="s">
        <v>156</v>
      </c>
      <c r="B30" s="10">
        <v>199</v>
      </c>
      <c r="C30" s="50">
        <v>10045.57</v>
      </c>
      <c r="D30" s="10">
        <v>0</v>
      </c>
      <c r="E30" s="50">
        <v>0</v>
      </c>
      <c r="F30" s="93">
        <f t="shared" si="0"/>
        <v>-1</v>
      </c>
    </row>
    <row r="31" spans="1:6" x14ac:dyDescent="0.2">
      <c r="A31" s="37" t="s">
        <v>184</v>
      </c>
      <c r="B31" s="38">
        <v>294773166</v>
      </c>
      <c r="C31" s="38">
        <v>72488236.879999995</v>
      </c>
      <c r="D31" s="38">
        <v>391435729</v>
      </c>
      <c r="E31" s="38">
        <v>176598017.20999998</v>
      </c>
      <c r="F31" s="94">
        <f t="shared" si="0"/>
        <v>1.4362299982871369</v>
      </c>
    </row>
    <row r="32" spans="1:6" x14ac:dyDescent="0.2">
      <c r="A32" s="18" t="s">
        <v>157</v>
      </c>
      <c r="B32" s="10">
        <v>85768511</v>
      </c>
      <c r="C32" s="50">
        <v>5283667.4000000004</v>
      </c>
      <c r="D32" s="10">
        <v>64430688</v>
      </c>
      <c r="E32" s="50">
        <v>4184560.21</v>
      </c>
      <c r="F32" s="93">
        <f t="shared" si="0"/>
        <v>-0.20801975347653423</v>
      </c>
    </row>
    <row r="33" spans="1:6" x14ac:dyDescent="0.2">
      <c r="A33" s="18" t="s">
        <v>20</v>
      </c>
      <c r="B33" s="10">
        <v>17</v>
      </c>
      <c r="C33" s="50">
        <v>891.34</v>
      </c>
      <c r="D33" s="10">
        <v>7</v>
      </c>
      <c r="E33" s="50">
        <v>1260.74</v>
      </c>
      <c r="F33" s="93">
        <f t="shared" si="0"/>
        <v>0.41443220319967677</v>
      </c>
    </row>
    <row r="34" spans="1:6" x14ac:dyDescent="0.2">
      <c r="A34" s="18" t="s">
        <v>749</v>
      </c>
      <c r="B34" s="10">
        <v>209004638</v>
      </c>
      <c r="C34" s="50">
        <v>67203678.140000001</v>
      </c>
      <c r="D34" s="10">
        <v>327005034</v>
      </c>
      <c r="E34" s="50">
        <v>172412196.25999999</v>
      </c>
      <c r="F34" s="93">
        <f t="shared" si="0"/>
        <v>1.5655172608384258</v>
      </c>
    </row>
    <row r="35" spans="1:6" x14ac:dyDescent="0.2">
      <c r="A35" s="37" t="s">
        <v>185</v>
      </c>
      <c r="B35" s="38">
        <v>190316930</v>
      </c>
      <c r="C35" s="38">
        <v>213125541.50000006</v>
      </c>
      <c r="D35" s="38">
        <v>218573322</v>
      </c>
      <c r="E35" s="38">
        <v>294449288.31000006</v>
      </c>
      <c r="F35" s="94">
        <f t="shared" si="0"/>
        <v>0.38157672814640087</v>
      </c>
    </row>
    <row r="36" spans="1:6" x14ac:dyDescent="0.2">
      <c r="A36" s="18" t="s">
        <v>711</v>
      </c>
      <c r="B36" s="10">
        <v>148805</v>
      </c>
      <c r="C36" s="50">
        <v>412324.01</v>
      </c>
      <c r="D36" s="10">
        <v>226826</v>
      </c>
      <c r="E36" s="50">
        <v>576707.18000000005</v>
      </c>
      <c r="F36" s="93">
        <f t="shared" ref="F36:F67" si="1">E36/C36-1</f>
        <v>0.39867474610561726</v>
      </c>
    </row>
    <row r="37" spans="1:6" x14ac:dyDescent="0.2">
      <c r="A37" s="18" t="s">
        <v>159</v>
      </c>
      <c r="B37" s="10">
        <v>180780758</v>
      </c>
      <c r="C37" s="50">
        <v>154923811.83000001</v>
      </c>
      <c r="D37" s="10">
        <v>205199283</v>
      </c>
      <c r="E37" s="50">
        <v>220175723.08000001</v>
      </c>
      <c r="F37" s="93">
        <f t="shared" si="1"/>
        <v>0.42118710144830285</v>
      </c>
    </row>
    <row r="38" spans="1:6" x14ac:dyDescent="0.2">
      <c r="A38" s="18" t="s">
        <v>23</v>
      </c>
      <c r="B38" s="10">
        <v>42804</v>
      </c>
      <c r="C38" s="50">
        <v>15695044.029999999</v>
      </c>
      <c r="D38" s="10">
        <v>79092</v>
      </c>
      <c r="E38" s="50">
        <v>16461671.32</v>
      </c>
      <c r="F38" s="93">
        <f t="shared" si="1"/>
        <v>4.8845182500580897E-2</v>
      </c>
    </row>
    <row r="39" spans="1:6" x14ac:dyDescent="0.2">
      <c r="A39" s="18" t="s">
        <v>24</v>
      </c>
      <c r="B39" s="10">
        <v>2501125</v>
      </c>
      <c r="C39" s="50">
        <v>687611.78</v>
      </c>
      <c r="D39" s="10">
        <v>3766103</v>
      </c>
      <c r="E39" s="50">
        <v>1475896.52</v>
      </c>
      <c r="F39" s="93">
        <f t="shared" si="1"/>
        <v>1.1464095917612114</v>
      </c>
    </row>
    <row r="40" spans="1:6" x14ac:dyDescent="0.2">
      <c r="A40" s="18" t="s">
        <v>160</v>
      </c>
      <c r="B40" s="10">
        <v>1070889</v>
      </c>
      <c r="C40" s="50">
        <v>5657038.5199999996</v>
      </c>
      <c r="D40" s="10">
        <v>1408193</v>
      </c>
      <c r="E40" s="50">
        <v>7429272.0899999999</v>
      </c>
      <c r="F40" s="93">
        <f t="shared" si="1"/>
        <v>0.31327938880642447</v>
      </c>
    </row>
    <row r="41" spans="1:6" x14ac:dyDescent="0.2">
      <c r="A41" s="18" t="s">
        <v>712</v>
      </c>
      <c r="B41" s="10">
        <v>1271135</v>
      </c>
      <c r="C41" s="50">
        <v>18887778.109999999</v>
      </c>
      <c r="D41" s="10">
        <v>1647388</v>
      </c>
      <c r="E41" s="50">
        <v>24439669.760000002</v>
      </c>
      <c r="F41" s="93">
        <f t="shared" si="1"/>
        <v>0.29394096106310097</v>
      </c>
    </row>
    <row r="42" spans="1:6" x14ac:dyDescent="0.2">
      <c r="A42" s="18" t="s">
        <v>713</v>
      </c>
      <c r="B42" s="10">
        <v>1867951</v>
      </c>
      <c r="C42" s="50">
        <v>6134259.1299999999</v>
      </c>
      <c r="D42" s="10">
        <v>1737274</v>
      </c>
      <c r="E42" s="50">
        <v>6536941.0700000003</v>
      </c>
      <c r="F42" s="93">
        <f t="shared" si="1"/>
        <v>6.564475537569936E-2</v>
      </c>
    </row>
    <row r="43" spans="1:6" x14ac:dyDescent="0.2">
      <c r="A43" s="18" t="s">
        <v>186</v>
      </c>
      <c r="B43" s="10">
        <v>470978</v>
      </c>
      <c r="C43" s="50">
        <v>1729235.33</v>
      </c>
      <c r="D43" s="10">
        <v>443861</v>
      </c>
      <c r="E43" s="50">
        <v>1823043.83</v>
      </c>
      <c r="F43" s="93">
        <f t="shared" si="1"/>
        <v>5.4248544644296626E-2</v>
      </c>
    </row>
    <row r="44" spans="1:6" x14ac:dyDescent="0.2">
      <c r="A44" s="18" t="s">
        <v>161</v>
      </c>
      <c r="B44" s="10">
        <v>2636</v>
      </c>
      <c r="C44" s="50">
        <v>5037.99</v>
      </c>
      <c r="D44" s="10">
        <v>3026</v>
      </c>
      <c r="E44" s="50">
        <v>7082.73</v>
      </c>
      <c r="F44" s="93">
        <f t="shared" si="1"/>
        <v>0.40586424347805372</v>
      </c>
    </row>
    <row r="45" spans="1:6" x14ac:dyDescent="0.2">
      <c r="A45" s="18" t="s">
        <v>162</v>
      </c>
      <c r="B45" s="10">
        <v>7142</v>
      </c>
      <c r="C45" s="50">
        <v>194803.37</v>
      </c>
      <c r="D45" s="10">
        <v>6142</v>
      </c>
      <c r="E45" s="50">
        <v>206082.48</v>
      </c>
      <c r="F45" s="93">
        <f t="shared" si="1"/>
        <v>5.789997370168698E-2</v>
      </c>
    </row>
    <row r="46" spans="1:6" x14ac:dyDescent="0.2">
      <c r="A46" s="18" t="s">
        <v>163</v>
      </c>
      <c r="B46" s="10">
        <v>2152707</v>
      </c>
      <c r="C46" s="50">
        <v>8798597.4000000004</v>
      </c>
      <c r="D46" s="10">
        <v>4056134</v>
      </c>
      <c r="E46" s="50">
        <v>15317198.25</v>
      </c>
      <c r="F46" s="93">
        <f t="shared" si="1"/>
        <v>0.74086818087619277</v>
      </c>
    </row>
    <row r="47" spans="1:6" x14ac:dyDescent="0.2">
      <c r="A47" s="37" t="s">
        <v>187</v>
      </c>
      <c r="B47" s="38">
        <v>66102182</v>
      </c>
      <c r="C47" s="38">
        <v>97887549.310000002</v>
      </c>
      <c r="D47" s="38">
        <v>69420877</v>
      </c>
      <c r="E47" s="38">
        <v>137200330.56</v>
      </c>
      <c r="F47" s="94">
        <f t="shared" si="1"/>
        <v>0.40161166079968336</v>
      </c>
    </row>
    <row r="48" spans="1:6" x14ac:dyDescent="0.2">
      <c r="A48" s="18" t="s">
        <v>750</v>
      </c>
      <c r="B48" s="10">
        <v>60224093</v>
      </c>
      <c r="C48" s="50">
        <v>86942144.379999995</v>
      </c>
      <c r="D48" s="10">
        <v>61256166</v>
      </c>
      <c r="E48" s="50">
        <v>124906323.92</v>
      </c>
      <c r="F48" s="93">
        <f t="shared" si="1"/>
        <v>0.43666026195614771</v>
      </c>
    </row>
    <row r="49" spans="1:6" x14ac:dyDescent="0.2">
      <c r="A49" s="18" t="s">
        <v>723</v>
      </c>
      <c r="B49" s="10">
        <v>5878089</v>
      </c>
      <c r="C49" s="50">
        <v>10945404.93</v>
      </c>
      <c r="D49" s="10">
        <v>8164711</v>
      </c>
      <c r="E49" s="50">
        <v>12294006.640000001</v>
      </c>
      <c r="F49" s="93">
        <f t="shared" si="1"/>
        <v>0.12321167819964796</v>
      </c>
    </row>
    <row r="50" spans="1:6" x14ac:dyDescent="0.2">
      <c r="A50" s="37" t="s">
        <v>188</v>
      </c>
      <c r="B50" s="38">
        <v>438515</v>
      </c>
      <c r="C50" s="38">
        <v>12380386.310000001</v>
      </c>
      <c r="D50" s="38">
        <v>785329</v>
      </c>
      <c r="E50" s="38">
        <v>14443828.170000002</v>
      </c>
      <c r="F50" s="94">
        <f t="shared" si="1"/>
        <v>0.1666702321181448</v>
      </c>
    </row>
    <row r="51" spans="1:6" x14ac:dyDescent="0.2">
      <c r="A51" s="18" t="s">
        <v>164</v>
      </c>
      <c r="B51" s="10">
        <v>49453</v>
      </c>
      <c r="C51" s="50">
        <v>2571390.59</v>
      </c>
      <c r="D51" s="10">
        <v>213182</v>
      </c>
      <c r="E51" s="50">
        <v>2647661.29</v>
      </c>
      <c r="F51" s="93">
        <f t="shared" si="1"/>
        <v>2.9661265891153477E-2</v>
      </c>
    </row>
    <row r="52" spans="1:6" x14ac:dyDescent="0.2">
      <c r="A52" s="18" t="s">
        <v>165</v>
      </c>
      <c r="B52" s="10">
        <v>387908</v>
      </c>
      <c r="C52" s="50">
        <v>9658640.6699999999</v>
      </c>
      <c r="D52" s="10">
        <v>571020</v>
      </c>
      <c r="E52" s="50">
        <v>11652554.42</v>
      </c>
      <c r="F52" s="93">
        <f t="shared" si="1"/>
        <v>0.2064383403549892</v>
      </c>
    </row>
    <row r="53" spans="1:6" x14ac:dyDescent="0.2">
      <c r="A53" s="18" t="s">
        <v>166</v>
      </c>
      <c r="B53" s="10">
        <v>1154</v>
      </c>
      <c r="C53" s="50">
        <v>150355.04999999999</v>
      </c>
      <c r="D53" s="10">
        <v>1127</v>
      </c>
      <c r="E53" s="50">
        <v>143612.46</v>
      </c>
      <c r="F53" s="93">
        <f t="shared" si="1"/>
        <v>-4.4844453179324506E-2</v>
      </c>
    </row>
    <row r="54" spans="1:6" x14ac:dyDescent="0.2">
      <c r="A54" s="37" t="s">
        <v>189</v>
      </c>
      <c r="B54" s="38">
        <v>10469786</v>
      </c>
      <c r="C54" s="38">
        <v>12050272.950000001</v>
      </c>
      <c r="D54" s="38">
        <v>11781400</v>
      </c>
      <c r="E54" s="38">
        <v>13478271.109999999</v>
      </c>
      <c r="F54" s="94">
        <f t="shared" si="1"/>
        <v>0.11850338709547636</v>
      </c>
    </row>
    <row r="55" spans="1:6" x14ac:dyDescent="0.2">
      <c r="A55" s="18" t="s">
        <v>167</v>
      </c>
      <c r="B55" s="10">
        <v>10362776</v>
      </c>
      <c r="C55" s="50">
        <v>11288778.33</v>
      </c>
      <c r="D55" s="10">
        <v>11489678</v>
      </c>
      <c r="E55" s="50">
        <v>13046305.359999999</v>
      </c>
      <c r="F55" s="93">
        <f t="shared" si="1"/>
        <v>0.15568797425398628</v>
      </c>
    </row>
    <row r="56" spans="1:6" x14ac:dyDescent="0.2">
      <c r="A56" s="18" t="s">
        <v>751</v>
      </c>
      <c r="B56" s="10">
        <v>5792</v>
      </c>
      <c r="C56" s="50">
        <v>65880.649999999994</v>
      </c>
      <c r="D56" s="10">
        <v>4197</v>
      </c>
      <c r="E56" s="50">
        <v>69737.240000000005</v>
      </c>
      <c r="F56" s="93">
        <f t="shared" si="1"/>
        <v>5.8539039915362245E-2</v>
      </c>
    </row>
    <row r="57" spans="1:6" x14ac:dyDescent="0.2">
      <c r="A57" s="18" t="s">
        <v>168</v>
      </c>
      <c r="B57" s="10">
        <v>101074</v>
      </c>
      <c r="C57" s="50">
        <v>688017.47</v>
      </c>
      <c r="D57" s="10">
        <v>65064</v>
      </c>
      <c r="E57" s="50">
        <v>338695.5</v>
      </c>
      <c r="F57" s="93">
        <f t="shared" si="1"/>
        <v>-0.50772252919682404</v>
      </c>
    </row>
    <row r="58" spans="1:6" x14ac:dyDescent="0.2">
      <c r="A58" s="18" t="s">
        <v>169</v>
      </c>
      <c r="B58" s="10">
        <v>144</v>
      </c>
      <c r="C58" s="50">
        <v>7596.5</v>
      </c>
      <c r="D58" s="10">
        <v>222461</v>
      </c>
      <c r="E58" s="50">
        <v>23533.01</v>
      </c>
      <c r="F58" s="93">
        <f t="shared" si="1"/>
        <v>2.0978753373264003</v>
      </c>
    </row>
    <row r="59" spans="1:6" x14ac:dyDescent="0.2">
      <c r="A59" s="37" t="s">
        <v>190</v>
      </c>
      <c r="B59" s="38">
        <v>2708444</v>
      </c>
      <c r="C59" s="38">
        <v>5642867.1800000006</v>
      </c>
      <c r="D59" s="38">
        <v>2366852</v>
      </c>
      <c r="E59" s="38">
        <v>6691978.7300000004</v>
      </c>
      <c r="F59" s="94">
        <f t="shared" si="1"/>
        <v>0.18591817183263903</v>
      </c>
    </row>
    <row r="60" spans="1:6" x14ac:dyDescent="0.2">
      <c r="A60" s="18" t="s">
        <v>714</v>
      </c>
      <c r="B60" s="10">
        <v>2588207</v>
      </c>
      <c r="C60" s="50">
        <v>4674358.4000000004</v>
      </c>
      <c r="D60" s="10">
        <v>2164961</v>
      </c>
      <c r="E60" s="50">
        <v>4917758.04</v>
      </c>
      <c r="F60" s="93">
        <f t="shared" si="1"/>
        <v>5.2071240408095187E-2</v>
      </c>
    </row>
    <row r="61" spans="1:6" x14ac:dyDescent="0.2">
      <c r="A61" s="18" t="s">
        <v>170</v>
      </c>
      <c r="B61" s="10">
        <v>120237</v>
      </c>
      <c r="C61" s="50">
        <v>968508.78</v>
      </c>
      <c r="D61" s="10">
        <v>201891</v>
      </c>
      <c r="E61" s="50">
        <v>1774220.69</v>
      </c>
      <c r="F61" s="93">
        <f t="shared" si="1"/>
        <v>0.8319097633787067</v>
      </c>
    </row>
    <row r="62" spans="1:6" x14ac:dyDescent="0.2">
      <c r="A62" s="37" t="s">
        <v>191</v>
      </c>
      <c r="B62" s="38">
        <v>3434715</v>
      </c>
      <c r="C62" s="38">
        <v>101887029.84999999</v>
      </c>
      <c r="D62" s="38">
        <v>2925109</v>
      </c>
      <c r="E62" s="38">
        <v>76142050.469999999</v>
      </c>
      <c r="F62" s="94">
        <f t="shared" si="1"/>
        <v>-0.2526816162754203</v>
      </c>
    </row>
    <row r="63" spans="1:6" x14ac:dyDescent="0.2">
      <c r="A63" s="18" t="s">
        <v>27</v>
      </c>
      <c r="B63" s="10">
        <v>24</v>
      </c>
      <c r="C63" s="50">
        <v>7629.01</v>
      </c>
      <c r="D63" s="10">
        <v>189</v>
      </c>
      <c r="E63" s="50">
        <v>17391.150000000001</v>
      </c>
      <c r="F63" s="93">
        <f t="shared" si="1"/>
        <v>1.2796077079463783</v>
      </c>
    </row>
    <row r="64" spans="1:6" x14ac:dyDescent="0.2">
      <c r="A64" s="18" t="s">
        <v>171</v>
      </c>
      <c r="B64" s="10">
        <v>100</v>
      </c>
      <c r="C64" s="50">
        <v>3011.73</v>
      </c>
      <c r="D64" s="10">
        <v>828</v>
      </c>
      <c r="E64" s="50">
        <v>22630.240000000002</v>
      </c>
      <c r="F64" s="93">
        <f t="shared" si="1"/>
        <v>6.5140334624949787</v>
      </c>
    </row>
    <row r="65" spans="1:6" x14ac:dyDescent="0.2">
      <c r="A65" s="18" t="s">
        <v>25</v>
      </c>
      <c r="B65" s="10">
        <v>7521</v>
      </c>
      <c r="C65" s="50">
        <v>90592.45</v>
      </c>
      <c r="D65" s="10">
        <v>10093</v>
      </c>
      <c r="E65" s="50">
        <v>196019.4</v>
      </c>
      <c r="F65" s="93">
        <f t="shared" si="1"/>
        <v>1.1637498489112503</v>
      </c>
    </row>
    <row r="66" spans="1:6" x14ac:dyDescent="0.2">
      <c r="A66" s="18" t="s">
        <v>715</v>
      </c>
      <c r="B66" s="10">
        <v>23498</v>
      </c>
      <c r="C66" s="50">
        <v>35765.050000000003</v>
      </c>
      <c r="D66" s="10">
        <v>2443</v>
      </c>
      <c r="E66" s="50">
        <v>105941.58</v>
      </c>
      <c r="F66" s="93">
        <f t="shared" si="1"/>
        <v>1.9621538345395853</v>
      </c>
    </row>
    <row r="67" spans="1:6" x14ac:dyDescent="0.2">
      <c r="A67" s="18" t="s">
        <v>172</v>
      </c>
      <c r="B67" s="10">
        <v>11086</v>
      </c>
      <c r="C67" s="50">
        <v>546306.92000000004</v>
      </c>
      <c r="D67" s="10">
        <v>21137</v>
      </c>
      <c r="E67" s="50">
        <v>728515.73</v>
      </c>
      <c r="F67" s="93">
        <f t="shared" si="1"/>
        <v>0.33352828479639229</v>
      </c>
    </row>
    <row r="68" spans="1:6" x14ac:dyDescent="0.2">
      <c r="A68" s="18" t="s">
        <v>173</v>
      </c>
      <c r="B68" s="10">
        <v>2979</v>
      </c>
      <c r="C68" s="50">
        <v>301315.64</v>
      </c>
      <c r="D68" s="10">
        <v>4486</v>
      </c>
      <c r="E68" s="50">
        <v>192827.94</v>
      </c>
      <c r="F68" s="93">
        <f t="shared" ref="F68:F99" si="2">E68/C68-1</f>
        <v>-0.36004669389215904</v>
      </c>
    </row>
    <row r="69" spans="1:6" x14ac:dyDescent="0.2">
      <c r="A69" s="18" t="s">
        <v>174</v>
      </c>
      <c r="B69" s="10">
        <v>62275</v>
      </c>
      <c r="C69" s="50">
        <v>919841.26</v>
      </c>
      <c r="D69" s="10">
        <v>155214</v>
      </c>
      <c r="E69" s="50">
        <v>1507239</v>
      </c>
      <c r="F69" s="93">
        <f t="shared" si="2"/>
        <v>0.63858598819539791</v>
      </c>
    </row>
    <row r="70" spans="1:6" x14ac:dyDescent="0.2">
      <c r="A70" s="18" t="s">
        <v>752</v>
      </c>
      <c r="B70" s="10">
        <v>66326</v>
      </c>
      <c r="C70" s="50">
        <v>1007537.03</v>
      </c>
      <c r="D70" s="10">
        <v>59960</v>
      </c>
      <c r="E70" s="50">
        <v>1280231.9099999999</v>
      </c>
      <c r="F70" s="93">
        <f t="shared" si="2"/>
        <v>0.27065494555569813</v>
      </c>
    </row>
    <row r="71" spans="1:6" x14ac:dyDescent="0.2">
      <c r="A71" s="18" t="s">
        <v>0</v>
      </c>
      <c r="B71" s="10">
        <v>9015</v>
      </c>
      <c r="C71" s="50">
        <v>366280.29</v>
      </c>
      <c r="D71" s="10">
        <v>15357</v>
      </c>
      <c r="E71" s="50">
        <v>488000.6</v>
      </c>
      <c r="F71" s="93">
        <f t="shared" si="2"/>
        <v>0.33231465990157427</v>
      </c>
    </row>
    <row r="72" spans="1:6" x14ac:dyDescent="0.2">
      <c r="A72" s="18" t="s">
        <v>1</v>
      </c>
      <c r="B72" s="10">
        <v>15763</v>
      </c>
      <c r="C72" s="50">
        <v>372019.59</v>
      </c>
      <c r="D72" s="10">
        <v>15820</v>
      </c>
      <c r="E72" s="50">
        <v>1872265.26</v>
      </c>
      <c r="F72" s="93">
        <f t="shared" si="2"/>
        <v>4.0327061002352051</v>
      </c>
    </row>
    <row r="73" spans="1:6" x14ac:dyDescent="0.2">
      <c r="A73" s="18" t="s">
        <v>2</v>
      </c>
      <c r="B73" s="10">
        <v>3233</v>
      </c>
      <c r="C73" s="50">
        <v>101150.49</v>
      </c>
      <c r="D73" s="10">
        <v>6504</v>
      </c>
      <c r="E73" s="50">
        <v>221545.54</v>
      </c>
      <c r="F73" s="93">
        <f t="shared" si="2"/>
        <v>1.1902567155136867</v>
      </c>
    </row>
    <row r="74" spans="1:6" x14ac:dyDescent="0.2">
      <c r="A74" s="18" t="s">
        <v>3</v>
      </c>
      <c r="B74" s="10">
        <v>680900</v>
      </c>
      <c r="C74" s="50">
        <v>23667581.579999998</v>
      </c>
      <c r="D74" s="10">
        <v>750114</v>
      </c>
      <c r="E74" s="50">
        <v>31172074.91</v>
      </c>
      <c r="F74" s="93">
        <f t="shared" si="2"/>
        <v>0.31707900972618108</v>
      </c>
    </row>
    <row r="75" spans="1:6" x14ac:dyDescent="0.2">
      <c r="A75" s="18" t="s">
        <v>4</v>
      </c>
      <c r="B75" s="10">
        <v>960010</v>
      </c>
      <c r="C75" s="50">
        <v>33861970.420000002</v>
      </c>
      <c r="D75" s="10">
        <v>785885</v>
      </c>
      <c r="E75" s="50">
        <v>27498001.890000001</v>
      </c>
      <c r="F75" s="93">
        <f t="shared" si="2"/>
        <v>-0.18793851778457726</v>
      </c>
    </row>
    <row r="76" spans="1:6" x14ac:dyDescent="0.2">
      <c r="A76" s="18" t="s">
        <v>5</v>
      </c>
      <c r="B76" s="10">
        <v>1591985</v>
      </c>
      <c r="C76" s="50">
        <v>40606028.390000001</v>
      </c>
      <c r="D76" s="10">
        <v>1097079</v>
      </c>
      <c r="E76" s="50">
        <v>10839365.32</v>
      </c>
      <c r="F76" s="93">
        <f t="shared" si="2"/>
        <v>-0.73306019451364524</v>
      </c>
    </row>
    <row r="77" spans="1:6" x14ac:dyDescent="0.2">
      <c r="A77" s="37" t="s">
        <v>192</v>
      </c>
      <c r="B77" s="38">
        <v>994900</v>
      </c>
      <c r="C77" s="38">
        <v>29051832.580000002</v>
      </c>
      <c r="D77" s="38">
        <v>1348225</v>
      </c>
      <c r="E77" s="38">
        <v>38023266.220000006</v>
      </c>
      <c r="F77" s="94">
        <f t="shared" si="2"/>
        <v>0.30880783906816811</v>
      </c>
    </row>
    <row r="78" spans="1:6" x14ac:dyDescent="0.2">
      <c r="A78" s="18" t="s">
        <v>6</v>
      </c>
      <c r="B78" s="10">
        <v>634392</v>
      </c>
      <c r="C78" s="50">
        <v>26831792.239999998</v>
      </c>
      <c r="D78" s="10">
        <v>1163990</v>
      </c>
      <c r="E78" s="50">
        <v>35942995.210000001</v>
      </c>
      <c r="F78" s="93">
        <f t="shared" si="2"/>
        <v>0.33956743882420581</v>
      </c>
    </row>
    <row r="79" spans="1:6" x14ac:dyDescent="0.2">
      <c r="A79" s="18" t="s">
        <v>724</v>
      </c>
      <c r="B79" s="10">
        <v>113361</v>
      </c>
      <c r="C79" s="50">
        <v>1155985.08</v>
      </c>
      <c r="D79" s="10">
        <v>33992</v>
      </c>
      <c r="E79" s="50">
        <v>1231724.8400000001</v>
      </c>
      <c r="F79" s="93">
        <f t="shared" si="2"/>
        <v>6.5519669163896177E-2</v>
      </c>
    </row>
    <row r="80" spans="1:6" x14ac:dyDescent="0.2">
      <c r="A80" s="18" t="s">
        <v>753</v>
      </c>
      <c r="B80" s="10">
        <v>238951</v>
      </c>
      <c r="C80" s="50">
        <v>929095.37</v>
      </c>
      <c r="D80" s="10">
        <v>88849</v>
      </c>
      <c r="E80" s="50">
        <v>704051.49</v>
      </c>
      <c r="F80" s="93">
        <f t="shared" si="2"/>
        <v>-0.24221827733357448</v>
      </c>
    </row>
    <row r="81" spans="1:6" x14ac:dyDescent="0.2">
      <c r="A81" s="18" t="s">
        <v>716</v>
      </c>
      <c r="B81" s="10">
        <v>8196</v>
      </c>
      <c r="C81" s="50">
        <v>134959.89000000001</v>
      </c>
      <c r="D81" s="10">
        <v>61394</v>
      </c>
      <c r="E81" s="50">
        <v>144494.68</v>
      </c>
      <c r="F81" s="93">
        <f t="shared" si="2"/>
        <v>7.0649064696184816E-2</v>
      </c>
    </row>
    <row r="82" spans="1:6" x14ac:dyDescent="0.2">
      <c r="A82" s="37" t="s">
        <v>193</v>
      </c>
      <c r="B82" s="38">
        <v>10820153</v>
      </c>
      <c r="C82" s="38">
        <v>15590327.629999999</v>
      </c>
      <c r="D82" s="38">
        <v>10723860</v>
      </c>
      <c r="E82" s="38">
        <v>18121832.16</v>
      </c>
      <c r="F82" s="94">
        <f t="shared" si="2"/>
        <v>0.16237660875892712</v>
      </c>
    </row>
    <row r="83" spans="1:6" x14ac:dyDescent="0.2">
      <c r="A83" s="18" t="s">
        <v>7</v>
      </c>
      <c r="B83" s="10">
        <v>5299260</v>
      </c>
      <c r="C83" s="50">
        <v>4750604.17</v>
      </c>
      <c r="D83" s="10">
        <v>5094991</v>
      </c>
      <c r="E83" s="50">
        <v>3892125.91</v>
      </c>
      <c r="F83" s="93">
        <f t="shared" si="2"/>
        <v>-0.1807092801840402</v>
      </c>
    </row>
    <row r="84" spans="1:6" x14ac:dyDescent="0.2">
      <c r="A84" s="18" t="s">
        <v>26</v>
      </c>
      <c r="B84" s="10">
        <v>4835834</v>
      </c>
      <c r="C84" s="50">
        <v>8923254.9299999997</v>
      </c>
      <c r="D84" s="10">
        <v>5225648</v>
      </c>
      <c r="E84" s="50">
        <v>12191324.1</v>
      </c>
      <c r="F84" s="93">
        <f t="shared" si="2"/>
        <v>0.36624182494358037</v>
      </c>
    </row>
    <row r="85" spans="1:6" x14ac:dyDescent="0.2">
      <c r="A85" s="18" t="s">
        <v>754</v>
      </c>
      <c r="B85" s="10">
        <v>685059</v>
      </c>
      <c r="C85" s="50">
        <v>1916468.53</v>
      </c>
      <c r="D85" s="10">
        <v>403221</v>
      </c>
      <c r="E85" s="50">
        <v>2038382.15</v>
      </c>
      <c r="F85" s="93">
        <f t="shared" si="2"/>
        <v>6.361368219284036E-2</v>
      </c>
    </row>
    <row r="86" spans="1:6" x14ac:dyDescent="0.2">
      <c r="A86" s="37" t="s">
        <v>194</v>
      </c>
      <c r="B86" s="38">
        <v>80844</v>
      </c>
      <c r="C86" s="38">
        <v>5208897.79</v>
      </c>
      <c r="D86" s="38">
        <v>22385</v>
      </c>
      <c r="E86" s="38">
        <v>5516664.7300000004</v>
      </c>
      <c r="F86" s="94">
        <f t="shared" si="2"/>
        <v>5.908484911929901E-2</v>
      </c>
    </row>
    <row r="87" spans="1:6" x14ac:dyDescent="0.2">
      <c r="A87" s="18" t="s">
        <v>8</v>
      </c>
      <c r="B87" s="10">
        <v>80844</v>
      </c>
      <c r="C87" s="50">
        <v>5208897.79</v>
      </c>
      <c r="D87" s="10">
        <v>22385</v>
      </c>
      <c r="E87" s="50">
        <v>5516664.7300000004</v>
      </c>
      <c r="F87" s="93">
        <f t="shared" si="2"/>
        <v>5.908484911929901E-2</v>
      </c>
    </row>
    <row r="88" spans="1:6" x14ac:dyDescent="0.2">
      <c r="A88" s="37" t="s">
        <v>195</v>
      </c>
      <c r="B88" s="38">
        <v>4794806</v>
      </c>
      <c r="C88" s="38">
        <v>21380918.84</v>
      </c>
      <c r="D88" s="38">
        <v>8717141</v>
      </c>
      <c r="E88" s="38">
        <v>25070410.599999998</v>
      </c>
      <c r="F88" s="94">
        <f t="shared" si="2"/>
        <v>0.17256001894070128</v>
      </c>
    </row>
    <row r="89" spans="1:6" x14ac:dyDescent="0.2">
      <c r="A89" s="18" t="s">
        <v>717</v>
      </c>
      <c r="B89" s="10">
        <v>239207</v>
      </c>
      <c r="C89" s="50">
        <v>489760.38</v>
      </c>
      <c r="D89" s="10">
        <v>2141352</v>
      </c>
      <c r="E89" s="50">
        <v>1788501.77</v>
      </c>
      <c r="F89" s="93">
        <f t="shared" si="2"/>
        <v>2.6517894117935796</v>
      </c>
    </row>
    <row r="90" spans="1:6" x14ac:dyDescent="0.2">
      <c r="A90" s="18" t="s">
        <v>755</v>
      </c>
      <c r="B90" s="10">
        <v>2217751</v>
      </c>
      <c r="C90" s="50">
        <v>9048891.4900000002</v>
      </c>
      <c r="D90" s="10">
        <v>3249202</v>
      </c>
      <c r="E90" s="50">
        <v>8923710.9299999997</v>
      </c>
      <c r="F90" s="93">
        <f t="shared" si="2"/>
        <v>-1.3833800542125907E-2</v>
      </c>
    </row>
    <row r="91" spans="1:6" x14ac:dyDescent="0.2">
      <c r="A91" s="18" t="s">
        <v>756</v>
      </c>
      <c r="B91" s="10">
        <v>5426</v>
      </c>
      <c r="C91" s="50">
        <v>199673.82</v>
      </c>
      <c r="D91" s="10">
        <v>10883</v>
      </c>
      <c r="E91" s="50">
        <v>413701.92</v>
      </c>
      <c r="F91" s="93">
        <f t="shared" si="2"/>
        <v>1.0718886431881756</v>
      </c>
    </row>
    <row r="92" spans="1:6" x14ac:dyDescent="0.2">
      <c r="A92" s="18" t="s">
        <v>757</v>
      </c>
      <c r="B92" s="10">
        <v>465</v>
      </c>
      <c r="C92" s="50">
        <v>90767.07</v>
      </c>
      <c r="D92" s="10">
        <v>681</v>
      </c>
      <c r="E92" s="50">
        <v>35163.85</v>
      </c>
      <c r="F92" s="93">
        <f t="shared" si="2"/>
        <v>-0.61259243027234445</v>
      </c>
    </row>
    <row r="93" spans="1:6" x14ac:dyDescent="0.2">
      <c r="A93" s="18" t="s">
        <v>758</v>
      </c>
      <c r="B93" s="10">
        <v>1557355</v>
      </c>
      <c r="C93" s="50">
        <v>5839608.8399999999</v>
      </c>
      <c r="D93" s="10">
        <v>2326686</v>
      </c>
      <c r="E93" s="50">
        <v>6328056.0800000001</v>
      </c>
      <c r="F93" s="93">
        <f t="shared" si="2"/>
        <v>8.3643828445194357E-2</v>
      </c>
    </row>
    <row r="94" spans="1:6" x14ac:dyDescent="0.2">
      <c r="A94" s="18" t="s">
        <v>759</v>
      </c>
      <c r="B94" s="10">
        <v>2783</v>
      </c>
      <c r="C94" s="50">
        <v>15545.48</v>
      </c>
      <c r="D94" s="10">
        <v>12308</v>
      </c>
      <c r="E94" s="50">
        <v>27143.35</v>
      </c>
      <c r="F94" s="93">
        <f t="shared" si="2"/>
        <v>0.74606059124581536</v>
      </c>
    </row>
    <row r="95" spans="1:6" x14ac:dyDescent="0.2">
      <c r="A95" s="18" t="s">
        <v>760</v>
      </c>
      <c r="B95" s="10">
        <v>4570</v>
      </c>
      <c r="C95" s="50">
        <v>106879.84</v>
      </c>
      <c r="D95" s="10">
        <v>14580</v>
      </c>
      <c r="E95" s="50">
        <v>223473.02</v>
      </c>
      <c r="F95" s="93">
        <f t="shared" si="2"/>
        <v>1.0908809369475105</v>
      </c>
    </row>
    <row r="96" spans="1:6" x14ac:dyDescent="0.2">
      <c r="A96" s="18" t="s">
        <v>761</v>
      </c>
      <c r="B96" s="10">
        <v>4</v>
      </c>
      <c r="C96" s="50">
        <v>115.04</v>
      </c>
      <c r="D96" s="10">
        <v>67</v>
      </c>
      <c r="E96" s="50">
        <v>563.79</v>
      </c>
      <c r="F96" s="93">
        <f t="shared" si="2"/>
        <v>3.9008171070931841</v>
      </c>
    </row>
    <row r="97" spans="1:6" x14ac:dyDescent="0.2">
      <c r="A97" s="18" t="s">
        <v>9</v>
      </c>
      <c r="B97" s="10">
        <v>933</v>
      </c>
      <c r="C97" s="50">
        <v>106551.57</v>
      </c>
      <c r="D97" s="10">
        <v>1280</v>
      </c>
      <c r="E97" s="50">
        <v>127946.33</v>
      </c>
      <c r="F97" s="93">
        <f t="shared" si="2"/>
        <v>0.20079253642156547</v>
      </c>
    </row>
    <row r="98" spans="1:6" x14ac:dyDescent="0.2">
      <c r="A98" s="18" t="s">
        <v>762</v>
      </c>
      <c r="B98" s="10">
        <v>151710</v>
      </c>
      <c r="C98" s="50">
        <v>1607301.68</v>
      </c>
      <c r="D98" s="10">
        <v>147494</v>
      </c>
      <c r="E98" s="50">
        <v>1937116.19</v>
      </c>
      <c r="F98" s="93">
        <f t="shared" si="2"/>
        <v>0.20519763906424826</v>
      </c>
    </row>
    <row r="99" spans="1:6" x14ac:dyDescent="0.2">
      <c r="A99" s="18" t="s">
        <v>11</v>
      </c>
      <c r="B99" s="10">
        <v>614602</v>
      </c>
      <c r="C99" s="50">
        <v>3875823.63</v>
      </c>
      <c r="D99" s="10">
        <v>812608</v>
      </c>
      <c r="E99" s="50">
        <v>5265033.37</v>
      </c>
      <c r="F99" s="93">
        <f t="shared" si="2"/>
        <v>0.35842955526848885</v>
      </c>
    </row>
    <row r="100" spans="1:6" x14ac:dyDescent="0.2">
      <c r="A100" s="37" t="s">
        <v>196</v>
      </c>
      <c r="B100" s="38">
        <v>7655370</v>
      </c>
      <c r="C100" s="38">
        <v>96340672.769999996</v>
      </c>
      <c r="D100" s="38">
        <v>10481926</v>
      </c>
      <c r="E100" s="38">
        <v>125861591.23</v>
      </c>
      <c r="F100" s="94">
        <f t="shared" ref="F100:F121" si="3">E100/C100-1</f>
        <v>0.30642217467670285</v>
      </c>
    </row>
    <row r="101" spans="1:6" x14ac:dyDescent="0.2">
      <c r="A101" s="18" t="s">
        <v>12</v>
      </c>
      <c r="B101" s="10">
        <v>3357731</v>
      </c>
      <c r="C101" s="50">
        <v>67229764.780000001</v>
      </c>
      <c r="D101" s="10">
        <v>4778151</v>
      </c>
      <c r="E101" s="50">
        <v>79312667.920000002</v>
      </c>
      <c r="F101" s="93">
        <f t="shared" si="3"/>
        <v>0.1797255007441958</v>
      </c>
    </row>
    <row r="102" spans="1:6" x14ac:dyDescent="0.2">
      <c r="A102" s="18" t="s">
        <v>13</v>
      </c>
      <c r="B102" s="10">
        <v>4297639</v>
      </c>
      <c r="C102" s="50">
        <v>29110907.989999998</v>
      </c>
      <c r="D102" s="10">
        <v>5703775</v>
      </c>
      <c r="E102" s="50">
        <v>46548923.310000002</v>
      </c>
      <c r="F102" s="93">
        <f t="shared" si="3"/>
        <v>0.59901997306268173</v>
      </c>
    </row>
    <row r="103" spans="1:6" x14ac:dyDescent="0.2">
      <c r="A103" s="37" t="s">
        <v>118</v>
      </c>
      <c r="B103" s="38">
        <v>1596106</v>
      </c>
      <c r="C103" s="38">
        <v>18812191.390000001</v>
      </c>
      <c r="D103" s="38">
        <v>1895351</v>
      </c>
      <c r="E103" s="38">
        <v>25204701.98</v>
      </c>
      <c r="F103" s="94">
        <f t="shared" si="3"/>
        <v>0.33980680174230349</v>
      </c>
    </row>
    <row r="104" spans="1:6" x14ac:dyDescent="0.2">
      <c r="A104" s="18" t="s">
        <v>14</v>
      </c>
      <c r="B104" s="10">
        <v>3552</v>
      </c>
      <c r="C104" s="50">
        <v>8955.93</v>
      </c>
      <c r="D104" s="10">
        <v>7924</v>
      </c>
      <c r="E104" s="50">
        <v>74145.56</v>
      </c>
      <c r="F104" s="93">
        <f t="shared" si="3"/>
        <v>7.2789347393291361</v>
      </c>
    </row>
    <row r="105" spans="1:6" x14ac:dyDescent="0.2">
      <c r="A105" s="18" t="s">
        <v>763</v>
      </c>
      <c r="B105" s="10">
        <v>1592554</v>
      </c>
      <c r="C105" s="50">
        <v>18803235.460000001</v>
      </c>
      <c r="D105" s="10">
        <v>1887427</v>
      </c>
      <c r="E105" s="50">
        <v>25130556.420000002</v>
      </c>
      <c r="F105" s="93">
        <f t="shared" si="3"/>
        <v>0.33650171394492556</v>
      </c>
    </row>
    <row r="106" spans="1:6" x14ac:dyDescent="0.2">
      <c r="A106" s="37" t="s">
        <v>202</v>
      </c>
      <c r="B106" s="38">
        <v>1384778</v>
      </c>
      <c r="C106" s="38">
        <v>79690906.780000001</v>
      </c>
      <c r="D106" s="38">
        <v>8742255</v>
      </c>
      <c r="E106" s="38">
        <v>233813286.68000001</v>
      </c>
      <c r="F106" s="94">
        <f t="shared" si="3"/>
        <v>1.9340020854007904</v>
      </c>
    </row>
    <row r="107" spans="1:6" ht="11.25" customHeight="1" x14ac:dyDescent="0.2">
      <c r="A107" s="18" t="s">
        <v>764</v>
      </c>
      <c r="B107" s="10">
        <v>128395</v>
      </c>
      <c r="C107" s="50">
        <v>30557671.760000002</v>
      </c>
      <c r="D107" s="10">
        <v>374719</v>
      </c>
      <c r="E107" s="50">
        <v>144754908.81999999</v>
      </c>
      <c r="F107" s="93">
        <f t="shared" si="3"/>
        <v>3.7371052990196789</v>
      </c>
    </row>
    <row r="108" spans="1:6" x14ac:dyDescent="0.2">
      <c r="A108" s="18" t="s">
        <v>15</v>
      </c>
      <c r="B108" s="10">
        <v>1256383</v>
      </c>
      <c r="C108" s="50">
        <v>49133235.020000003</v>
      </c>
      <c r="D108" s="10">
        <v>8367536</v>
      </c>
      <c r="E108" s="50">
        <v>89058377.859999999</v>
      </c>
      <c r="F108" s="93">
        <f t="shared" si="3"/>
        <v>0.81258933639822839</v>
      </c>
    </row>
    <row r="109" spans="1:6" x14ac:dyDescent="0.2">
      <c r="A109" s="37" t="s">
        <v>198</v>
      </c>
      <c r="B109" s="38">
        <v>257485</v>
      </c>
      <c r="C109" s="38">
        <v>20653728.68</v>
      </c>
      <c r="D109" s="38">
        <v>369582</v>
      </c>
      <c r="E109" s="38">
        <v>28541219.659999996</v>
      </c>
      <c r="F109" s="94">
        <f t="shared" si="3"/>
        <v>0.38189186573549949</v>
      </c>
    </row>
    <row r="110" spans="1:6" x14ac:dyDescent="0.2">
      <c r="A110" s="18" t="s">
        <v>16</v>
      </c>
      <c r="B110" s="10">
        <v>244408</v>
      </c>
      <c r="C110" s="50">
        <v>14544859.609999999</v>
      </c>
      <c r="D110" s="10">
        <v>352644</v>
      </c>
      <c r="E110" s="50">
        <v>18065543.109999999</v>
      </c>
      <c r="F110" s="93">
        <f t="shared" si="3"/>
        <v>0.24205689119057783</v>
      </c>
    </row>
    <row r="111" spans="1:6" x14ac:dyDescent="0.2">
      <c r="A111" s="18" t="s">
        <v>765</v>
      </c>
      <c r="B111" s="10">
        <v>5509</v>
      </c>
      <c r="C111" s="50">
        <v>5749533.9299999997</v>
      </c>
      <c r="D111" s="10">
        <v>6917</v>
      </c>
      <c r="E111" s="50">
        <v>9947366.7599999998</v>
      </c>
      <c r="F111" s="93">
        <f t="shared" si="3"/>
        <v>0.73011706359301365</v>
      </c>
    </row>
    <row r="112" spans="1:6" x14ac:dyDescent="0.2">
      <c r="A112" s="18" t="s">
        <v>766</v>
      </c>
      <c r="B112" s="10">
        <v>7568</v>
      </c>
      <c r="C112" s="50">
        <v>359335.14</v>
      </c>
      <c r="D112" s="10">
        <v>10021</v>
      </c>
      <c r="E112" s="50">
        <v>528309.79</v>
      </c>
      <c r="F112" s="93">
        <f t="shared" si="3"/>
        <v>0.47024248727803242</v>
      </c>
    </row>
    <row r="113" spans="1:6" x14ac:dyDescent="0.2">
      <c r="A113" s="37" t="s">
        <v>199</v>
      </c>
      <c r="B113" s="38">
        <v>50</v>
      </c>
      <c r="C113" s="38">
        <v>9251.6</v>
      </c>
      <c r="D113" s="38">
        <v>70</v>
      </c>
      <c r="E113" s="38">
        <v>8094.82</v>
      </c>
      <c r="F113" s="94">
        <f t="shared" si="3"/>
        <v>-0.12503566950581524</v>
      </c>
    </row>
    <row r="114" spans="1:6" x14ac:dyDescent="0.2">
      <c r="A114" s="18" t="s">
        <v>736</v>
      </c>
      <c r="B114" s="10">
        <v>50</v>
      </c>
      <c r="C114" s="50">
        <v>9251.6</v>
      </c>
      <c r="D114" s="10">
        <v>70</v>
      </c>
      <c r="E114" s="50">
        <v>8094.82</v>
      </c>
      <c r="F114" s="93">
        <f t="shared" si="3"/>
        <v>-0.12503566950581524</v>
      </c>
    </row>
    <row r="115" spans="1:6" x14ac:dyDescent="0.2">
      <c r="A115" s="37" t="s">
        <v>200</v>
      </c>
      <c r="B115" s="38">
        <v>9427243</v>
      </c>
      <c r="C115" s="38">
        <v>46148023.310000002</v>
      </c>
      <c r="D115" s="38">
        <v>3994192</v>
      </c>
      <c r="E115" s="38">
        <v>54775231.24000001</v>
      </c>
      <c r="F115" s="94">
        <f t="shared" si="3"/>
        <v>0.1869464239464087</v>
      </c>
    </row>
    <row r="116" spans="1:6" x14ac:dyDescent="0.2">
      <c r="A116" s="18" t="s">
        <v>17</v>
      </c>
      <c r="B116" s="10">
        <v>3542779</v>
      </c>
      <c r="C116" s="50">
        <v>28228991.440000001</v>
      </c>
      <c r="D116" s="10">
        <v>3027984</v>
      </c>
      <c r="E116" s="50">
        <v>35087011.990000002</v>
      </c>
      <c r="F116" s="93">
        <f t="shared" si="3"/>
        <v>0.24294245738734754</v>
      </c>
    </row>
    <row r="117" spans="1:6" x14ac:dyDescent="0.2">
      <c r="A117" s="18" t="s">
        <v>737</v>
      </c>
      <c r="B117" s="10">
        <v>5730466</v>
      </c>
      <c r="C117" s="50">
        <v>15993963.689999999</v>
      </c>
      <c r="D117" s="10">
        <v>783563</v>
      </c>
      <c r="E117" s="50">
        <v>17006003.800000001</v>
      </c>
      <c r="F117" s="93">
        <f t="shared" si="3"/>
        <v>6.3276379115001058E-2</v>
      </c>
    </row>
    <row r="118" spans="1:6" x14ac:dyDescent="0.2">
      <c r="A118" s="18" t="s">
        <v>28</v>
      </c>
      <c r="B118" s="10">
        <v>153998</v>
      </c>
      <c r="C118" s="50">
        <v>1925068.18</v>
      </c>
      <c r="D118" s="10">
        <v>182645</v>
      </c>
      <c r="E118" s="50">
        <v>2682215.4500000002</v>
      </c>
      <c r="F118" s="93">
        <f t="shared" si="3"/>
        <v>0.39330932684160835</v>
      </c>
    </row>
    <row r="119" spans="1:6" x14ac:dyDescent="0.2">
      <c r="A119" s="37" t="s">
        <v>201</v>
      </c>
      <c r="B119" s="38">
        <v>22389</v>
      </c>
      <c r="C119" s="38">
        <v>3197646.56</v>
      </c>
      <c r="D119" s="38">
        <v>42006</v>
      </c>
      <c r="E119" s="38">
        <v>5536360.6100000003</v>
      </c>
      <c r="F119" s="94">
        <f t="shared" si="3"/>
        <v>0.73138603848700545</v>
      </c>
    </row>
    <row r="120" spans="1:6" x14ac:dyDescent="0.2">
      <c r="A120" s="18" t="s">
        <v>18</v>
      </c>
      <c r="B120" s="10">
        <v>22389</v>
      </c>
      <c r="C120" s="50">
        <v>3197646.56</v>
      </c>
      <c r="D120" s="10">
        <v>42006</v>
      </c>
      <c r="E120" s="50">
        <v>5536360.6100000003</v>
      </c>
      <c r="F120" s="93">
        <f t="shared" si="3"/>
        <v>0.73138603848700545</v>
      </c>
    </row>
    <row r="121" spans="1:6" x14ac:dyDescent="0.2">
      <c r="A121" s="37" t="s">
        <v>19</v>
      </c>
      <c r="B121" s="38">
        <v>826457</v>
      </c>
      <c r="C121" s="59">
        <v>4956366.0999999996</v>
      </c>
      <c r="D121" s="38">
        <v>16241569</v>
      </c>
      <c r="E121" s="59">
        <v>8009952.7800000003</v>
      </c>
      <c r="F121" s="94">
        <f t="shared" si="3"/>
        <v>0.61609385150140561</v>
      </c>
    </row>
    <row r="122" spans="1:6" hidden="1" x14ac:dyDescent="0.2">
      <c r="A122" s="183" t="s">
        <v>718</v>
      </c>
      <c r="B122" s="183"/>
      <c r="C122" s="183"/>
      <c r="D122" s="183"/>
      <c r="E122" s="183"/>
      <c r="F122" s="183"/>
    </row>
    <row r="123" spans="1:6" ht="15" customHeight="1" x14ac:dyDescent="0.2">
      <c r="A123" s="176"/>
      <c r="B123" s="176"/>
      <c r="C123" s="176"/>
      <c r="D123" s="176"/>
      <c r="E123" s="176"/>
      <c r="F123" s="176"/>
    </row>
    <row r="124" spans="1:6" x14ac:dyDescent="0.2">
      <c r="A124" s="176"/>
      <c r="B124" s="176"/>
      <c r="C124" s="176"/>
      <c r="D124" s="176"/>
      <c r="E124" s="176"/>
      <c r="F124" s="176"/>
    </row>
  </sheetData>
  <mergeCells count="6">
    <mergeCell ref="A122:F124"/>
    <mergeCell ref="A1:F1"/>
    <mergeCell ref="A2:A3"/>
    <mergeCell ref="B2:C2"/>
    <mergeCell ref="D2:E2"/>
    <mergeCell ref="F2:F3"/>
  </mergeCells>
  <phoneticPr fontId="4" type="noConversion"/>
  <pageMargins left="0.75" right="0.75" top="1" bottom="1" header="0" footer="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92D050"/>
  </sheetPr>
  <dimension ref="A1:AQ24"/>
  <sheetViews>
    <sheetView zoomScaleNormal="100" workbookViewId="0">
      <selection activeCell="A12" sqref="A12:P13"/>
    </sheetView>
  </sheetViews>
  <sheetFormatPr baseColWidth="10" defaultColWidth="11.42578125" defaultRowHeight="11.25" x14ac:dyDescent="0.2"/>
  <cols>
    <col min="1" max="1" width="7.140625" style="1" customWidth="1"/>
    <col min="2" max="2" width="8.7109375" style="1" bestFit="1" customWidth="1"/>
    <col min="3" max="3" width="6.42578125" style="1" bestFit="1" customWidth="1"/>
    <col min="4" max="4" width="6.7109375" style="1" customWidth="1"/>
    <col min="5" max="5" width="8.7109375" style="1" bestFit="1" customWidth="1"/>
    <col min="6" max="6" width="6.42578125" style="1" bestFit="1" customWidth="1"/>
    <col min="7" max="7" width="6.7109375" style="1" customWidth="1"/>
    <col min="8" max="8" width="8.7109375" style="1" bestFit="1" customWidth="1"/>
    <col min="9" max="9" width="6.42578125" style="1" bestFit="1" customWidth="1"/>
    <col min="10" max="10" width="6.7109375" style="1" customWidth="1"/>
    <col min="11" max="11" width="8.7109375" style="1" bestFit="1" customWidth="1"/>
    <col min="12" max="12" width="6.42578125" style="1" bestFit="1" customWidth="1"/>
    <col min="13" max="13" width="6.7109375" style="1" customWidth="1"/>
    <col min="14" max="14" width="8.7109375" style="1" bestFit="1" customWidth="1"/>
    <col min="15" max="15" width="6.42578125" style="1" bestFit="1" customWidth="1"/>
    <col min="16" max="16" width="6.7109375" style="1" customWidth="1"/>
    <col min="17" max="17" width="8.7109375" style="1" bestFit="1" customWidth="1"/>
    <col min="18" max="18" width="6.42578125" style="1" bestFit="1" customWidth="1"/>
    <col min="19" max="19" width="6.7109375" style="1" customWidth="1"/>
    <col min="20" max="20" width="8.7109375" style="1" bestFit="1" customWidth="1"/>
    <col min="21" max="21" width="6.42578125" style="1" bestFit="1" customWidth="1"/>
    <col min="22" max="22" width="6.7109375" style="1" customWidth="1"/>
    <col min="23" max="23" width="8.7109375" style="1" bestFit="1" customWidth="1"/>
    <col min="24" max="24" width="6.42578125" style="1" bestFit="1" customWidth="1"/>
    <col min="25" max="25" width="8.42578125" style="1" bestFit="1" customWidth="1"/>
    <col min="26" max="26" width="8.7109375" style="1" bestFit="1" customWidth="1"/>
    <col min="27" max="27" width="6.42578125" style="1" bestFit="1" customWidth="1"/>
    <col min="28" max="28" width="8.42578125" style="1" bestFit="1" customWidth="1"/>
    <col min="29" max="29" width="8.7109375" style="1" bestFit="1" customWidth="1"/>
    <col min="30" max="30" width="6.42578125" style="1" bestFit="1" customWidth="1"/>
    <col min="31" max="31" width="8.42578125" style="1" bestFit="1" customWidth="1"/>
    <col min="32" max="32" width="8.7109375" style="1" bestFit="1" customWidth="1"/>
    <col min="33" max="33" width="6.42578125" style="1" bestFit="1" customWidth="1"/>
    <col min="34" max="34" width="8.42578125" style="1" bestFit="1" customWidth="1"/>
    <col min="35" max="35" width="8.7109375" style="1" bestFit="1" customWidth="1"/>
    <col min="36" max="36" width="6.42578125" style="1" bestFit="1" customWidth="1"/>
    <col min="37" max="37" width="8.42578125" style="1" bestFit="1" customWidth="1"/>
    <col min="38" max="38" width="8.7109375" style="1" bestFit="1" customWidth="1"/>
    <col min="39" max="39" width="6.42578125" style="1" bestFit="1" customWidth="1"/>
    <col min="40" max="40" width="8.42578125" style="1" bestFit="1" customWidth="1"/>
    <col min="41" max="41" width="8.7109375" style="1" bestFit="1" customWidth="1"/>
    <col min="42" max="42" width="6.42578125" style="1" bestFit="1" customWidth="1"/>
    <col min="43" max="43" width="8.42578125" style="1" bestFit="1" customWidth="1"/>
    <col min="44" max="16384" width="11.42578125" style="1"/>
  </cols>
  <sheetData>
    <row r="1" spans="1:43" x14ac:dyDescent="0.2">
      <c r="A1" s="171" t="s">
        <v>478</v>
      </c>
      <c r="B1" s="171"/>
      <c r="C1" s="171"/>
      <c r="D1" s="171"/>
      <c r="E1" s="171"/>
      <c r="F1" s="171"/>
      <c r="G1" s="171"/>
      <c r="H1" s="171"/>
      <c r="I1" s="171"/>
      <c r="J1" s="171"/>
      <c r="K1" s="171"/>
      <c r="L1" s="171"/>
      <c r="M1" s="171"/>
      <c r="N1" s="171"/>
      <c r="O1" s="171"/>
      <c r="P1" s="171"/>
      <c r="Q1" s="22"/>
      <c r="R1" s="22"/>
      <c r="S1" s="22"/>
      <c r="T1" s="22"/>
      <c r="U1" s="22"/>
      <c r="V1" s="22"/>
      <c r="W1" s="22"/>
      <c r="X1" s="22"/>
      <c r="Y1" s="22"/>
      <c r="Z1" s="22"/>
      <c r="AA1" s="22"/>
      <c r="AB1" s="22"/>
      <c r="AC1" s="22"/>
      <c r="AD1" s="22"/>
      <c r="AE1" s="22"/>
      <c r="AF1" s="22"/>
      <c r="AG1" s="22"/>
      <c r="AH1" s="22"/>
      <c r="AI1" s="22"/>
      <c r="AJ1" s="22"/>
      <c r="AK1" s="22"/>
      <c r="AL1" s="22"/>
      <c r="AM1" s="22"/>
      <c r="AN1" s="22"/>
      <c r="AO1" s="22"/>
      <c r="AP1" s="22"/>
      <c r="AQ1" s="22"/>
    </row>
    <row r="2" spans="1:43" x14ac:dyDescent="0.2">
      <c r="A2" s="175"/>
      <c r="B2" s="172" t="s">
        <v>37</v>
      </c>
      <c r="C2" s="173"/>
      <c r="D2" s="174"/>
      <c r="E2" s="172" t="s">
        <v>56</v>
      </c>
      <c r="F2" s="173"/>
      <c r="G2" s="174"/>
      <c r="H2" s="172" t="s">
        <v>35</v>
      </c>
      <c r="I2" s="173"/>
      <c r="J2" s="174"/>
      <c r="K2" s="172" t="s">
        <v>36</v>
      </c>
      <c r="L2" s="173"/>
      <c r="M2" s="174"/>
      <c r="N2" s="172" t="s">
        <v>38</v>
      </c>
      <c r="O2" s="173"/>
      <c r="P2" s="174"/>
    </row>
    <row r="3" spans="1:43" ht="22.5" x14ac:dyDescent="0.2">
      <c r="A3" s="175"/>
      <c r="B3" s="143" t="s">
        <v>38</v>
      </c>
      <c r="C3" s="143" t="s">
        <v>661</v>
      </c>
      <c r="D3" s="143" t="s">
        <v>662</v>
      </c>
      <c r="E3" s="143" t="s">
        <v>38</v>
      </c>
      <c r="F3" s="143" t="s">
        <v>661</v>
      </c>
      <c r="G3" s="143" t="s">
        <v>662</v>
      </c>
      <c r="H3" s="143" t="s">
        <v>38</v>
      </c>
      <c r="I3" s="143" t="s">
        <v>661</v>
      </c>
      <c r="J3" s="143" t="s">
        <v>662</v>
      </c>
      <c r="K3" s="143" t="s">
        <v>38</v>
      </c>
      <c r="L3" s="143" t="s">
        <v>661</v>
      </c>
      <c r="M3" s="143" t="s">
        <v>662</v>
      </c>
      <c r="N3" s="143" t="s">
        <v>38</v>
      </c>
      <c r="O3" s="143" t="s">
        <v>661</v>
      </c>
      <c r="P3" s="143" t="s">
        <v>662</v>
      </c>
    </row>
    <row r="4" spans="1:43" ht="15" x14ac:dyDescent="0.25">
      <c r="A4" s="105">
        <v>2014</v>
      </c>
      <c r="B4" s="106">
        <v>115562.13243137734</v>
      </c>
      <c r="C4" s="127">
        <v>4.7399879071589887E-3</v>
      </c>
      <c r="D4" s="131" t="s">
        <v>620</v>
      </c>
      <c r="E4" s="132">
        <v>1849969.1567687499</v>
      </c>
      <c r="F4" s="133">
        <v>7.5879799439561746E-2</v>
      </c>
      <c r="G4" s="131" t="s">
        <v>620</v>
      </c>
      <c r="H4" s="132">
        <v>1695646.1607151071</v>
      </c>
      <c r="I4" s="133">
        <v>6.9549965265506664E-2</v>
      </c>
      <c r="J4" s="131" t="s">
        <v>620</v>
      </c>
      <c r="K4" s="132">
        <v>20719081.465268776</v>
      </c>
      <c r="L4" s="133">
        <v>0.84983024738777257</v>
      </c>
      <c r="M4" s="131" t="s">
        <v>620</v>
      </c>
      <c r="N4" s="132">
        <v>24380258.91518401</v>
      </c>
      <c r="O4" s="133">
        <v>1</v>
      </c>
      <c r="P4" s="131" t="s">
        <v>620</v>
      </c>
      <c r="Q4" s="52"/>
      <c r="T4" s="6"/>
      <c r="U4" s="6"/>
      <c r="V4" s="6"/>
      <c r="W4" s="6"/>
      <c r="X4" s="6"/>
      <c r="Y4" s="6"/>
      <c r="Z4" s="6"/>
      <c r="AA4" s="6"/>
      <c r="AB4" s="6"/>
      <c r="AC4" s="6"/>
    </row>
    <row r="5" spans="1:43" x14ac:dyDescent="0.2">
      <c r="A5" s="105">
        <v>2015</v>
      </c>
      <c r="B5" s="106">
        <v>137598.07767477355</v>
      </c>
      <c r="C5" s="107">
        <v>5.3562720233964918E-3</v>
      </c>
      <c r="D5" s="128">
        <v>19.068482711221613</v>
      </c>
      <c r="E5" s="129">
        <v>1940486.8423380055</v>
      </c>
      <c r="F5" s="130">
        <v>7.5537213608105475E-2</v>
      </c>
      <c r="G5" s="128">
        <v>4.8929294436107496</v>
      </c>
      <c r="H5" s="129">
        <v>1865270.8244929931</v>
      </c>
      <c r="I5" s="130">
        <v>7.2609284243810343E-2</v>
      </c>
      <c r="J5" s="128">
        <v>10.003541287549634</v>
      </c>
      <c r="K5" s="129">
        <v>21745794.670883432</v>
      </c>
      <c r="L5" s="130">
        <v>0.84649723012468781</v>
      </c>
      <c r="M5" s="128">
        <v>4.9553992407227465</v>
      </c>
      <c r="N5" s="129">
        <v>25689150.415389203</v>
      </c>
      <c r="O5" s="130">
        <v>1</v>
      </c>
      <c r="P5" s="128">
        <v>5.3686529940419003</v>
      </c>
      <c r="Q5" s="52"/>
      <c r="T5" s="6"/>
      <c r="U5" s="6"/>
      <c r="V5" s="6"/>
      <c r="W5" s="6"/>
      <c r="X5" s="6"/>
      <c r="Y5" s="6"/>
      <c r="Z5" s="6"/>
      <c r="AA5" s="6"/>
      <c r="AB5" s="6"/>
      <c r="AC5" s="6"/>
    </row>
    <row r="6" spans="1:43" x14ac:dyDescent="0.2">
      <c r="A6" s="105">
        <v>2016</v>
      </c>
      <c r="B6" s="106">
        <v>204705.51591276895</v>
      </c>
      <c r="C6" s="107">
        <v>7.5585826969879815E-3</v>
      </c>
      <c r="D6" s="108">
        <v>48.770621924392252</v>
      </c>
      <c r="E6" s="106">
        <v>1924380.6305988487</v>
      </c>
      <c r="F6" s="107">
        <v>7.105617096835623E-2</v>
      </c>
      <c r="G6" s="108">
        <v>-0.83000880952901479</v>
      </c>
      <c r="H6" s="106">
        <v>2021600.9544551393</v>
      </c>
      <c r="I6" s="107">
        <v>7.4645951411834208E-2</v>
      </c>
      <c r="J6" s="108">
        <v>8.3810955443770041</v>
      </c>
      <c r="K6" s="106">
        <v>22931839.361876868</v>
      </c>
      <c r="L6" s="107">
        <v>0.84673929492282152</v>
      </c>
      <c r="M6" s="108">
        <v>5.4541335874080055</v>
      </c>
      <c r="N6" s="106">
        <v>27082526.462843627</v>
      </c>
      <c r="O6" s="107">
        <v>1</v>
      </c>
      <c r="P6" s="108">
        <v>5.4239864881624023</v>
      </c>
      <c r="Q6" s="52"/>
      <c r="T6" s="6"/>
      <c r="U6" s="6"/>
      <c r="V6" s="6"/>
      <c r="W6" s="6"/>
      <c r="X6" s="6"/>
      <c r="Y6" s="6"/>
      <c r="Z6" s="6"/>
      <c r="AA6" s="6"/>
      <c r="AB6" s="6"/>
      <c r="AC6" s="6"/>
    </row>
    <row r="7" spans="1:43" x14ac:dyDescent="0.2">
      <c r="A7" s="105">
        <v>2017</v>
      </c>
      <c r="B7" s="106">
        <v>196893.1754735272</v>
      </c>
      <c r="C7" s="107">
        <v>6.9171429072019553E-3</v>
      </c>
      <c r="D7" s="108">
        <v>-3.8163800347084109</v>
      </c>
      <c r="E7" s="106">
        <v>1971833.5244948212</v>
      </c>
      <c r="F7" s="107">
        <v>6.9273372453563006E-2</v>
      </c>
      <c r="G7" s="108">
        <v>2.465878794529619</v>
      </c>
      <c r="H7" s="106">
        <v>2149132.4823355605</v>
      </c>
      <c r="I7" s="107">
        <v>7.5502142068014477E-2</v>
      </c>
      <c r="J7" s="108">
        <v>6.3084422076162605</v>
      </c>
      <c r="K7" s="106">
        <v>24146664.120883446</v>
      </c>
      <c r="L7" s="107">
        <v>0.84830734257122054</v>
      </c>
      <c r="M7" s="108">
        <v>5.2975460879347125</v>
      </c>
      <c r="N7" s="106">
        <v>28464523.303187355</v>
      </c>
      <c r="O7" s="107">
        <v>1</v>
      </c>
      <c r="P7" s="108">
        <v>5.102909590948923</v>
      </c>
      <c r="Q7" s="52"/>
      <c r="T7" s="6"/>
      <c r="U7" s="6"/>
      <c r="V7" s="6"/>
      <c r="W7" s="6"/>
      <c r="X7" s="6"/>
      <c r="Y7" s="6"/>
      <c r="Z7" s="6"/>
      <c r="AA7" s="6"/>
      <c r="AB7" s="6"/>
      <c r="AC7" s="6"/>
    </row>
    <row r="8" spans="1:43" x14ac:dyDescent="0.2">
      <c r="A8" s="105">
        <v>2018</v>
      </c>
      <c r="B8" s="106">
        <v>167087.31161038097</v>
      </c>
      <c r="C8" s="107">
        <v>5.626394443106939E-3</v>
      </c>
      <c r="D8" s="108">
        <v>-15.138088860349407</v>
      </c>
      <c r="E8" s="106">
        <v>1995943.7415051309</v>
      </c>
      <c r="F8" s="107">
        <v>6.7210170944307868E-2</v>
      </c>
      <c r="G8" s="108">
        <v>1.2227308599232156</v>
      </c>
      <c r="H8" s="106">
        <v>2218637.1132689314</v>
      </c>
      <c r="I8" s="107">
        <v>7.4709009350004907E-2</v>
      </c>
      <c r="J8" s="108">
        <v>3.2340784714135928</v>
      </c>
      <c r="K8" s="106">
        <v>25315380.858517203</v>
      </c>
      <c r="L8" s="107">
        <v>0.85245442526258031</v>
      </c>
      <c r="M8" s="108">
        <v>4.8400753486399051</v>
      </c>
      <c r="N8" s="106">
        <v>29697049.024901647</v>
      </c>
      <c r="O8" s="107">
        <v>1</v>
      </c>
      <c r="P8" s="108">
        <v>4.3300416753379478</v>
      </c>
      <c r="Q8" s="52"/>
      <c r="T8" s="6"/>
      <c r="U8" s="6"/>
      <c r="V8" s="6"/>
      <c r="W8" s="6"/>
      <c r="X8" s="6"/>
      <c r="Y8" s="6"/>
      <c r="Z8" s="6"/>
      <c r="AA8" s="6"/>
      <c r="AB8" s="6"/>
      <c r="AC8" s="6"/>
    </row>
    <row r="9" spans="1:43" x14ac:dyDescent="0.2">
      <c r="A9" s="105">
        <v>2019</v>
      </c>
      <c r="B9" s="106">
        <v>174761.793156036</v>
      </c>
      <c r="C9" s="107">
        <v>5.6917047948538578E-3</v>
      </c>
      <c r="D9" s="108">
        <v>4.5930965503536259</v>
      </c>
      <c r="E9" s="106">
        <v>1980005.3207979822</v>
      </c>
      <c r="F9" s="107">
        <v>6.4485523836208078E-2</v>
      </c>
      <c r="G9" s="108">
        <v>-0.79854057886068475</v>
      </c>
      <c r="H9" s="106">
        <v>2466662.2244430231</v>
      </c>
      <c r="I9" s="107">
        <v>8.0335140516737902E-2</v>
      </c>
      <c r="J9" s="108">
        <v>11.179165339421026</v>
      </c>
      <c r="K9" s="106">
        <v>26083218.821508668</v>
      </c>
      <c r="L9" s="107">
        <v>0.84948763085220014</v>
      </c>
      <c r="M9" s="108">
        <v>3.0330887268999129</v>
      </c>
      <c r="N9" s="106">
        <v>30704648.159905709</v>
      </c>
      <c r="O9" s="107">
        <v>1</v>
      </c>
      <c r="P9" s="108">
        <v>3.3929267994243117</v>
      </c>
      <c r="Q9" s="52"/>
      <c r="T9" s="6"/>
      <c r="U9" s="6"/>
      <c r="V9" s="6"/>
      <c r="W9" s="6"/>
      <c r="X9" s="6"/>
      <c r="Y9" s="6"/>
      <c r="Z9" s="6"/>
      <c r="AA9" s="6"/>
      <c r="AB9" s="6"/>
      <c r="AC9" s="6"/>
    </row>
    <row r="10" spans="1:43" x14ac:dyDescent="0.2">
      <c r="A10" s="105">
        <v>2020</v>
      </c>
      <c r="B10" s="106">
        <v>173465.58820140976</v>
      </c>
      <c r="C10" s="107">
        <v>7.0575122467207273E-3</v>
      </c>
      <c r="D10" s="108">
        <v>-0.7416981316213267</v>
      </c>
      <c r="E10" s="106">
        <v>1617475.8794505289</v>
      </c>
      <c r="F10" s="107">
        <v>6.580761029526612E-2</v>
      </c>
      <c r="G10" s="108">
        <v>-18.309518542169702</v>
      </c>
      <c r="H10" s="106">
        <v>2349766.0314996867</v>
      </c>
      <c r="I10" s="107">
        <v>9.5601108647453484E-2</v>
      </c>
      <c r="J10" s="108">
        <v>-4.7390433836044128</v>
      </c>
      <c r="K10" s="106">
        <v>20438150.055365626</v>
      </c>
      <c r="L10" s="107">
        <v>0.83153376881055974</v>
      </c>
      <c r="M10" s="108">
        <v>-21.642531179809843</v>
      </c>
      <c r="N10" s="106">
        <v>24578857.554517251</v>
      </c>
      <c r="O10" s="107">
        <v>1</v>
      </c>
      <c r="P10" s="108">
        <v>-19.950694674910974</v>
      </c>
      <c r="Q10" s="52"/>
      <c r="T10" s="6"/>
      <c r="U10" s="6"/>
      <c r="V10" s="6"/>
      <c r="W10" s="6"/>
      <c r="X10" s="6"/>
      <c r="Y10" s="6"/>
      <c r="Z10" s="6"/>
      <c r="AA10" s="6"/>
      <c r="AB10" s="6"/>
      <c r="AC10" s="6"/>
    </row>
    <row r="11" spans="1:43" x14ac:dyDescent="0.2">
      <c r="A11" s="105">
        <v>2021</v>
      </c>
      <c r="B11" s="106">
        <v>190665.42356457238</v>
      </c>
      <c r="C11" s="107">
        <v>6.970607844285593E-3</v>
      </c>
      <c r="D11" s="108">
        <v>9.9154163897867686</v>
      </c>
      <c r="E11" s="106">
        <v>1997873.9658481481</v>
      </c>
      <c r="F11" s="107">
        <v>7.3041014347935168E-2</v>
      </c>
      <c r="G11" s="108">
        <v>23.518006743126453</v>
      </c>
      <c r="H11" s="106">
        <v>2479786.7626209841</v>
      </c>
      <c r="I11" s="107">
        <v>9.0659442789989192E-2</v>
      </c>
      <c r="J11" s="108">
        <v>5.5333479750030445</v>
      </c>
      <c r="K11" s="106">
        <v>22684442.476440672</v>
      </c>
      <c r="L11" s="107">
        <v>0.82932893501779004</v>
      </c>
      <c r="M11" s="108">
        <v>10.990683672396884</v>
      </c>
      <c r="N11" s="106">
        <v>27352768.628474377</v>
      </c>
      <c r="O11" s="107">
        <v>1</v>
      </c>
      <c r="P11" s="108">
        <v>11.285760812130663</v>
      </c>
      <c r="Q11" s="52"/>
      <c r="T11" s="6"/>
      <c r="U11" s="6"/>
      <c r="V11" s="6"/>
      <c r="W11" s="6"/>
      <c r="X11" s="6"/>
      <c r="Y11" s="6"/>
      <c r="Z11" s="6"/>
      <c r="AA11" s="6"/>
      <c r="AB11" s="6"/>
      <c r="AC11" s="6"/>
    </row>
    <row r="12" spans="1:43" ht="21.75" customHeight="1" x14ac:dyDescent="0.2">
      <c r="A12" s="169" t="s">
        <v>621</v>
      </c>
      <c r="B12" s="169"/>
      <c r="C12" s="169"/>
      <c r="D12" s="169"/>
      <c r="E12" s="169"/>
      <c r="F12" s="169"/>
      <c r="G12" s="169"/>
      <c r="H12" s="169"/>
      <c r="I12" s="169"/>
      <c r="J12" s="169"/>
      <c r="K12" s="169"/>
      <c r="L12" s="169"/>
      <c r="M12" s="169"/>
      <c r="N12" s="169"/>
      <c r="O12" s="169"/>
      <c r="P12" s="169"/>
      <c r="Q12" s="52"/>
      <c r="T12" s="6"/>
      <c r="U12" s="6"/>
      <c r="V12" s="6"/>
      <c r="W12" s="6"/>
      <c r="X12" s="6"/>
      <c r="Y12" s="6"/>
      <c r="Z12" s="6"/>
      <c r="AA12" s="6"/>
      <c r="AB12" s="6"/>
      <c r="AC12" s="6"/>
    </row>
    <row r="13" spans="1:43" ht="1.5" customHeight="1" x14ac:dyDescent="0.2">
      <c r="A13" s="170"/>
      <c r="B13" s="170"/>
      <c r="C13" s="170"/>
      <c r="D13" s="170"/>
      <c r="E13" s="170"/>
      <c r="F13" s="170"/>
      <c r="G13" s="170"/>
      <c r="H13" s="170"/>
      <c r="I13" s="170"/>
      <c r="J13" s="170"/>
      <c r="K13" s="170"/>
      <c r="L13" s="170"/>
      <c r="M13" s="170"/>
      <c r="N13" s="170"/>
      <c r="O13" s="170"/>
      <c r="P13" s="170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</row>
    <row r="14" spans="1:43" x14ac:dyDescent="0.2"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</row>
    <row r="16" spans="1:43" x14ac:dyDescent="0.2">
      <c r="A16" s="98"/>
    </row>
    <row r="17" spans="1:6" x14ac:dyDescent="0.2">
      <c r="A17" s="2"/>
      <c r="B17" s="4"/>
      <c r="C17" s="85"/>
      <c r="D17" s="4"/>
      <c r="E17" s="85"/>
      <c r="F17" s="85"/>
    </row>
    <row r="18" spans="1:6" x14ac:dyDescent="0.2">
      <c r="A18" s="2"/>
      <c r="B18" s="6"/>
      <c r="C18" s="6"/>
      <c r="D18" s="6"/>
      <c r="E18" s="6"/>
      <c r="F18" s="6"/>
    </row>
    <row r="19" spans="1:6" x14ac:dyDescent="0.2">
      <c r="A19" s="7"/>
      <c r="B19" s="29"/>
      <c r="C19" s="29"/>
      <c r="D19" s="29"/>
      <c r="E19" s="29"/>
      <c r="F19" s="29"/>
    </row>
    <row r="20" spans="1:6" x14ac:dyDescent="0.2">
      <c r="A20" s="7"/>
      <c r="B20" s="29"/>
      <c r="C20" s="29"/>
      <c r="D20" s="29"/>
      <c r="E20" s="29"/>
      <c r="F20" s="29"/>
    </row>
    <row r="21" spans="1:6" x14ac:dyDescent="0.2">
      <c r="A21" s="7"/>
      <c r="B21" s="29"/>
      <c r="C21" s="29"/>
      <c r="D21" s="29"/>
      <c r="E21" s="29"/>
      <c r="F21" s="29"/>
    </row>
    <row r="22" spans="1:6" x14ac:dyDescent="0.2">
      <c r="A22" s="7"/>
      <c r="B22" s="29"/>
      <c r="C22" s="29"/>
      <c r="D22" s="29"/>
      <c r="E22" s="29"/>
      <c r="F22" s="29"/>
    </row>
    <row r="23" spans="1:6" x14ac:dyDescent="0.2">
      <c r="A23" s="7"/>
      <c r="B23" s="29"/>
      <c r="C23" s="29"/>
      <c r="D23" s="29"/>
      <c r="E23" s="29"/>
      <c r="F23" s="29"/>
    </row>
    <row r="24" spans="1:6" x14ac:dyDescent="0.2">
      <c r="A24" s="7"/>
      <c r="B24" s="29"/>
      <c r="C24" s="29"/>
      <c r="D24" s="29"/>
      <c r="E24" s="29"/>
      <c r="F24" s="29"/>
    </row>
  </sheetData>
  <mergeCells count="8">
    <mergeCell ref="A12:P13"/>
    <mergeCell ref="A1:P1"/>
    <mergeCell ref="N2:P2"/>
    <mergeCell ref="A2:A3"/>
    <mergeCell ref="B2:D2"/>
    <mergeCell ref="E2:G2"/>
    <mergeCell ref="H2:J2"/>
    <mergeCell ref="K2:M2"/>
  </mergeCells>
  <phoneticPr fontId="4" type="noConversion"/>
  <pageMargins left="0.75" right="0.75" top="1" bottom="1" header="0" footer="0"/>
  <pageSetup paperSize="9" orientation="portrait" r:id="rId1"/>
  <headerFooter alignWithMargins="0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>
    <tabColor rgb="FF00B0F0"/>
  </sheetPr>
  <dimension ref="A1:J19"/>
  <sheetViews>
    <sheetView workbookViewId="0">
      <selection activeCell="B2" sqref="B2"/>
    </sheetView>
  </sheetViews>
  <sheetFormatPr baseColWidth="10" defaultColWidth="11.42578125" defaultRowHeight="11.25" x14ac:dyDescent="0.2"/>
  <cols>
    <col min="1" max="1" width="14.42578125" style="2" customWidth="1"/>
    <col min="2" max="2" width="18.85546875" style="2" customWidth="1"/>
    <col min="3" max="3" width="10.28515625" style="2" customWidth="1"/>
    <col min="4" max="4" width="11.42578125" style="2"/>
    <col min="5" max="5" width="12.140625" style="2" bestFit="1" customWidth="1"/>
    <col min="6" max="16384" width="11.42578125" style="2"/>
  </cols>
  <sheetData>
    <row r="1" spans="1:10" ht="27.75" customHeight="1" x14ac:dyDescent="0.2">
      <c r="A1" s="195" t="s">
        <v>489</v>
      </c>
      <c r="B1" s="195"/>
    </row>
    <row r="2" spans="1:10" x14ac:dyDescent="0.2">
      <c r="A2" s="9"/>
      <c r="B2" s="143" t="s">
        <v>423</v>
      </c>
      <c r="D2" s="2" t="s">
        <v>57</v>
      </c>
    </row>
    <row r="3" spans="1:10" x14ac:dyDescent="0.2">
      <c r="A3" s="12" t="s">
        <v>38</v>
      </c>
      <c r="B3" s="20">
        <v>1793140.25</v>
      </c>
      <c r="D3" s="41">
        <v>1.0000000000000002</v>
      </c>
    </row>
    <row r="4" spans="1:10" x14ac:dyDescent="0.2">
      <c r="A4" s="9" t="s">
        <v>133</v>
      </c>
      <c r="B4" s="10">
        <v>1397648.05</v>
      </c>
      <c r="D4" s="3">
        <f>B4/$B$3</f>
        <v>0.77944156905741202</v>
      </c>
    </row>
    <row r="5" spans="1:10" x14ac:dyDescent="0.2">
      <c r="A5" s="9" t="s">
        <v>134</v>
      </c>
      <c r="B5" s="10">
        <v>76813.87</v>
      </c>
      <c r="D5" s="3">
        <f t="shared" ref="D5:D9" si="0">B5/$B$3</f>
        <v>4.2837625222009262E-2</v>
      </c>
    </row>
    <row r="6" spans="1:10" x14ac:dyDescent="0.2">
      <c r="A6" s="9" t="s">
        <v>131</v>
      </c>
      <c r="B6" s="10">
        <v>35748.54</v>
      </c>
      <c r="D6" s="3">
        <f t="shared" si="0"/>
        <v>1.9936276596323126E-2</v>
      </c>
    </row>
    <row r="7" spans="1:10" x14ac:dyDescent="0.2">
      <c r="A7" s="9" t="s">
        <v>132</v>
      </c>
      <c r="B7" s="10">
        <v>97499.09</v>
      </c>
      <c r="D7" s="3">
        <f t="shared" si="0"/>
        <v>5.4373376538728632E-2</v>
      </c>
    </row>
    <row r="8" spans="1:10" x14ac:dyDescent="0.2">
      <c r="A8" s="9" t="s">
        <v>424</v>
      </c>
      <c r="B8" s="10">
        <v>3593.1599999999744</v>
      </c>
      <c r="D8" s="3">
        <f t="shared" si="0"/>
        <v>2.0038365654889371E-3</v>
      </c>
    </row>
    <row r="9" spans="1:10" x14ac:dyDescent="0.2">
      <c r="A9" s="9" t="s">
        <v>425</v>
      </c>
      <c r="B9" s="10">
        <v>181837.54</v>
      </c>
      <c r="D9" s="3">
        <f t="shared" si="0"/>
        <v>0.10140731602003804</v>
      </c>
    </row>
    <row r="10" spans="1:10" x14ac:dyDescent="0.2">
      <c r="A10" s="183" t="s">
        <v>767</v>
      </c>
      <c r="B10" s="183"/>
      <c r="D10" s="3"/>
    </row>
    <row r="11" spans="1:10" x14ac:dyDescent="0.2">
      <c r="A11" s="176"/>
      <c r="B11" s="176"/>
    </row>
    <row r="12" spans="1:10" x14ac:dyDescent="0.2">
      <c r="A12" s="176"/>
      <c r="B12" s="176"/>
    </row>
    <row r="13" spans="1:10" x14ac:dyDescent="0.2">
      <c r="A13" s="176"/>
      <c r="B13" s="176"/>
    </row>
    <row r="16" spans="1:10" ht="11.25" customHeight="1" x14ac:dyDescent="0.2">
      <c r="E16" s="176" t="s">
        <v>768</v>
      </c>
      <c r="F16" s="176"/>
      <c r="G16" s="176"/>
      <c r="H16" s="176"/>
      <c r="I16" s="176"/>
      <c r="J16" s="176"/>
    </row>
    <row r="17" spans="5:10" x14ac:dyDescent="0.2">
      <c r="E17" s="176"/>
      <c r="F17" s="176"/>
      <c r="G17" s="176"/>
      <c r="H17" s="176"/>
      <c r="I17" s="176"/>
      <c r="J17" s="176"/>
    </row>
    <row r="18" spans="5:10" x14ac:dyDescent="0.2">
      <c r="E18" s="176"/>
      <c r="F18" s="176"/>
      <c r="G18" s="176"/>
      <c r="H18" s="176"/>
      <c r="I18" s="176"/>
      <c r="J18" s="176"/>
    </row>
    <row r="19" spans="5:10" x14ac:dyDescent="0.2">
      <c r="E19" s="176"/>
      <c r="F19" s="176"/>
      <c r="G19" s="176"/>
      <c r="H19" s="176"/>
      <c r="I19" s="176"/>
      <c r="J19" s="176"/>
    </row>
  </sheetData>
  <mergeCells count="3">
    <mergeCell ref="A1:B1"/>
    <mergeCell ref="A10:B13"/>
    <mergeCell ref="E16:J19"/>
  </mergeCells>
  <phoneticPr fontId="4" type="noConversion"/>
  <pageMargins left="0.75" right="0.75" top="1" bottom="1" header="0" footer="0"/>
  <pageSetup paperSize="9" orientation="portrait"/>
  <headerFooter alignWithMargins="0"/>
  <drawing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>
    <tabColor rgb="FF00B0F0"/>
  </sheetPr>
  <dimension ref="A1:E362"/>
  <sheetViews>
    <sheetView workbookViewId="0"/>
  </sheetViews>
  <sheetFormatPr baseColWidth="10" defaultColWidth="11.42578125" defaultRowHeight="11.25" x14ac:dyDescent="0.2"/>
  <cols>
    <col min="1" max="16384" width="11.42578125" style="2"/>
  </cols>
  <sheetData>
    <row r="1" spans="1:3" x14ac:dyDescent="0.2">
      <c r="A1" s="1" t="s">
        <v>769</v>
      </c>
    </row>
    <row r="2" spans="1:3" x14ac:dyDescent="0.2">
      <c r="B2" s="2" t="s">
        <v>128</v>
      </c>
      <c r="C2" s="2" t="s">
        <v>180</v>
      </c>
    </row>
    <row r="3" spans="1:3" x14ac:dyDescent="0.2">
      <c r="A3" s="62" t="s">
        <v>287</v>
      </c>
      <c r="B3" s="4">
        <v>365385.30886012054</v>
      </c>
      <c r="C3" s="4">
        <v>748109.81693171326</v>
      </c>
    </row>
    <row r="4" spans="1:3" x14ac:dyDescent="0.2">
      <c r="A4" s="62">
        <v>33635</v>
      </c>
      <c r="B4" s="4">
        <v>366467.13064801128</v>
      </c>
      <c r="C4" s="4">
        <v>744353.4912793145</v>
      </c>
    </row>
    <row r="5" spans="1:3" x14ac:dyDescent="0.2">
      <c r="A5" s="60" t="s">
        <v>288</v>
      </c>
      <c r="B5" s="4">
        <v>361887.41841260681</v>
      </c>
      <c r="C5" s="4">
        <v>723858.97851982748</v>
      </c>
    </row>
    <row r="6" spans="1:3" x14ac:dyDescent="0.2">
      <c r="A6" s="60" t="s">
        <v>289</v>
      </c>
      <c r="B6" s="4">
        <v>296857.9087182816</v>
      </c>
      <c r="C6" s="4">
        <v>774307.93456180231</v>
      </c>
    </row>
    <row r="7" spans="1:3" x14ac:dyDescent="0.2">
      <c r="A7" s="60" t="s">
        <v>290</v>
      </c>
      <c r="B7" s="4">
        <v>281159.4725517772</v>
      </c>
      <c r="C7" s="4">
        <v>772018.0784441001</v>
      </c>
    </row>
    <row r="8" spans="1:3" x14ac:dyDescent="0.2">
      <c r="A8" s="60" t="s">
        <v>291</v>
      </c>
      <c r="B8" s="4">
        <v>299514.38221965794</v>
      </c>
      <c r="C8" s="4">
        <v>703430.57709182287</v>
      </c>
    </row>
    <row r="9" spans="1:3" x14ac:dyDescent="0.2">
      <c r="A9" s="60" t="s">
        <v>292</v>
      </c>
      <c r="B9" s="4">
        <v>296918.00992872001</v>
      </c>
      <c r="C9" s="4">
        <v>720883.96860312799</v>
      </c>
    </row>
    <row r="10" spans="1:3" x14ac:dyDescent="0.2">
      <c r="A10" s="60" t="s">
        <v>293</v>
      </c>
      <c r="B10" s="4">
        <v>306191.62669936183</v>
      </c>
      <c r="C10" s="4">
        <v>691873.11432452279</v>
      </c>
    </row>
    <row r="11" spans="1:3" x14ac:dyDescent="0.2">
      <c r="A11" s="60" t="s">
        <v>294</v>
      </c>
      <c r="B11" s="4">
        <v>278575.12050292699</v>
      </c>
      <c r="C11" s="4">
        <v>622444.19602610823</v>
      </c>
    </row>
    <row r="12" spans="1:3" x14ac:dyDescent="0.2">
      <c r="A12" s="60" t="s">
        <v>295</v>
      </c>
      <c r="B12" s="4">
        <v>273328.28483165661</v>
      </c>
      <c r="C12" s="4">
        <v>668535.8143113004</v>
      </c>
    </row>
    <row r="13" spans="1:3" x14ac:dyDescent="0.2">
      <c r="A13" s="60" t="s">
        <v>296</v>
      </c>
      <c r="B13" s="4">
        <v>252028.41585229544</v>
      </c>
      <c r="C13" s="4">
        <v>563376.72640727018</v>
      </c>
    </row>
    <row r="14" spans="1:3" x14ac:dyDescent="0.2">
      <c r="A14" s="60" t="s">
        <v>297</v>
      </c>
      <c r="B14" s="4">
        <v>256079.23743584214</v>
      </c>
      <c r="C14" s="4">
        <v>461577.29616674484</v>
      </c>
    </row>
    <row r="15" spans="1:3" x14ac:dyDescent="0.2">
      <c r="A15" s="62" t="s">
        <v>298</v>
      </c>
      <c r="B15" s="4">
        <v>258302.9822220621</v>
      </c>
      <c r="C15" s="4">
        <v>400664.71938744857</v>
      </c>
    </row>
    <row r="16" spans="1:3" x14ac:dyDescent="0.2">
      <c r="A16" s="62">
        <v>34001</v>
      </c>
      <c r="B16" s="4">
        <v>244167.17752695555</v>
      </c>
      <c r="C16" s="4">
        <v>400670.7295084924</v>
      </c>
    </row>
    <row r="17" spans="1:5" x14ac:dyDescent="0.2">
      <c r="A17" s="61">
        <v>34029</v>
      </c>
      <c r="B17" s="4">
        <v>251920.23367350639</v>
      </c>
      <c r="C17" s="4">
        <v>427782.38553724485</v>
      </c>
    </row>
    <row r="18" spans="1:5" x14ac:dyDescent="0.2">
      <c r="A18" s="61">
        <v>34060</v>
      </c>
      <c r="B18" s="4">
        <v>279512.69938576582</v>
      </c>
      <c r="C18" s="4">
        <v>368198.04550863651</v>
      </c>
    </row>
    <row r="19" spans="1:5" x14ac:dyDescent="0.2">
      <c r="A19" s="60" t="s">
        <v>299</v>
      </c>
      <c r="B19" s="4">
        <v>262245.62162681977</v>
      </c>
      <c r="C19" s="4">
        <v>376287.66843364225</v>
      </c>
    </row>
    <row r="20" spans="1:5" x14ac:dyDescent="0.2">
      <c r="A20" s="61">
        <v>34121</v>
      </c>
      <c r="B20" s="4">
        <v>246366.88182900019</v>
      </c>
      <c r="C20" s="4">
        <v>386889.52195497212</v>
      </c>
    </row>
    <row r="21" spans="1:5" x14ac:dyDescent="0.2">
      <c r="A21" s="61">
        <v>34151</v>
      </c>
      <c r="B21" s="4">
        <v>320417.58321012597</v>
      </c>
      <c r="C21" s="4">
        <v>453259.28864207322</v>
      </c>
    </row>
    <row r="22" spans="1:5" x14ac:dyDescent="0.2">
      <c r="A22" s="61">
        <v>34182</v>
      </c>
      <c r="B22" s="4">
        <v>314786.09979204985</v>
      </c>
      <c r="C22" s="4">
        <v>453716.05784140487</v>
      </c>
    </row>
    <row r="23" spans="1:5" x14ac:dyDescent="0.2">
      <c r="A23" s="60" t="s">
        <v>300</v>
      </c>
      <c r="B23" s="4">
        <v>356105.68196843489</v>
      </c>
      <c r="C23" s="4">
        <v>459419.662712007</v>
      </c>
    </row>
    <row r="24" spans="1:5" x14ac:dyDescent="0.2">
      <c r="A24" s="61">
        <v>34243</v>
      </c>
      <c r="B24" s="4">
        <v>309827.74993088364</v>
      </c>
      <c r="C24" s="4">
        <v>420870.74633683119</v>
      </c>
    </row>
    <row r="25" spans="1:5" x14ac:dyDescent="0.2">
      <c r="A25" s="61">
        <v>34274</v>
      </c>
      <c r="B25" s="4">
        <v>331067.51769980649</v>
      </c>
      <c r="C25" s="4">
        <v>456138.1366220715</v>
      </c>
    </row>
    <row r="26" spans="1:5" x14ac:dyDescent="0.2">
      <c r="A26" s="60" t="s">
        <v>301</v>
      </c>
      <c r="B26" s="4">
        <v>318891.01246499101</v>
      </c>
      <c r="C26" s="4">
        <v>501171.97360354825</v>
      </c>
    </row>
    <row r="27" spans="1:5" ht="12.75" x14ac:dyDescent="0.2">
      <c r="A27" s="62" t="s">
        <v>302</v>
      </c>
      <c r="B27" s="4">
        <v>321541.47584532353</v>
      </c>
      <c r="C27" s="4">
        <v>533572.53615087806</v>
      </c>
      <c r="E27" s="141" t="s">
        <v>770</v>
      </c>
    </row>
    <row r="28" spans="1:5" x14ac:dyDescent="0.2">
      <c r="A28" s="62">
        <v>34366</v>
      </c>
      <c r="B28" s="4">
        <v>324246.03031505056</v>
      </c>
      <c r="C28" s="4">
        <v>537250.73022970674</v>
      </c>
    </row>
    <row r="29" spans="1:5" x14ac:dyDescent="0.2">
      <c r="A29" s="61">
        <v>34394</v>
      </c>
      <c r="B29" s="4">
        <v>347607.37081244821</v>
      </c>
      <c r="C29" s="4">
        <v>559620.40075487108</v>
      </c>
    </row>
    <row r="30" spans="1:5" x14ac:dyDescent="0.2">
      <c r="A30" s="61">
        <v>34425</v>
      </c>
      <c r="B30" s="4">
        <v>331319.94278364762</v>
      </c>
      <c r="C30" s="4">
        <v>620196.41075571242</v>
      </c>
    </row>
    <row r="31" spans="1:5" x14ac:dyDescent="0.2">
      <c r="A31" s="60" t="s">
        <v>303</v>
      </c>
      <c r="B31" s="4">
        <v>339421.58595074096</v>
      </c>
      <c r="C31" s="4">
        <v>647644.6335629198</v>
      </c>
    </row>
    <row r="32" spans="1:5" x14ac:dyDescent="0.2">
      <c r="A32" s="61">
        <v>34486</v>
      </c>
      <c r="B32" s="4">
        <v>348010.04892238532</v>
      </c>
      <c r="C32" s="4">
        <v>742664.64726599609</v>
      </c>
    </row>
    <row r="33" spans="1:3" x14ac:dyDescent="0.2">
      <c r="A33" s="61">
        <v>34516</v>
      </c>
      <c r="B33" s="4">
        <v>281940.78828747611</v>
      </c>
      <c r="C33" s="4">
        <v>661804.47874220193</v>
      </c>
    </row>
    <row r="34" spans="1:3" x14ac:dyDescent="0.2">
      <c r="A34" s="61">
        <v>34547</v>
      </c>
      <c r="B34" s="4">
        <v>294736.3359898068</v>
      </c>
      <c r="C34" s="4">
        <v>667027.27392929699</v>
      </c>
    </row>
    <row r="35" spans="1:3" x14ac:dyDescent="0.2">
      <c r="A35" s="60" t="s">
        <v>304</v>
      </c>
      <c r="B35" s="4">
        <v>274398.08637745969</v>
      </c>
      <c r="C35" s="4">
        <v>675134.92721743439</v>
      </c>
    </row>
    <row r="36" spans="1:3" x14ac:dyDescent="0.2">
      <c r="A36" s="61">
        <v>34608</v>
      </c>
      <c r="B36" s="4">
        <v>320892.3827725891</v>
      </c>
      <c r="C36" s="4">
        <v>698886.92558268155</v>
      </c>
    </row>
    <row r="37" spans="1:3" x14ac:dyDescent="0.2">
      <c r="A37" s="61">
        <v>34639</v>
      </c>
      <c r="B37" s="4">
        <v>343003.61809286854</v>
      </c>
      <c r="C37" s="4">
        <v>711357.92674864491</v>
      </c>
    </row>
    <row r="38" spans="1:3" x14ac:dyDescent="0.2">
      <c r="A38" s="60" t="s">
        <v>305</v>
      </c>
      <c r="B38" s="4">
        <v>380176.21674900549</v>
      </c>
      <c r="C38" s="4">
        <v>746667.38788119203</v>
      </c>
    </row>
    <row r="39" spans="1:3" x14ac:dyDescent="0.2">
      <c r="A39" s="62" t="s">
        <v>306</v>
      </c>
      <c r="B39" s="4">
        <v>390754.02978615998</v>
      </c>
      <c r="C39" s="4">
        <v>724381.8590506413</v>
      </c>
    </row>
    <row r="40" spans="1:3" x14ac:dyDescent="0.2">
      <c r="A40" s="62">
        <v>34731</v>
      </c>
      <c r="B40" s="4">
        <v>407906.91524527303</v>
      </c>
      <c r="C40" s="4">
        <v>797284.62731239409</v>
      </c>
    </row>
    <row r="41" spans="1:3" x14ac:dyDescent="0.2">
      <c r="A41" s="61">
        <v>34759</v>
      </c>
      <c r="B41" s="4">
        <v>477666.39020109904</v>
      </c>
      <c r="C41" s="4">
        <v>795295.27724688384</v>
      </c>
    </row>
    <row r="42" spans="1:3" x14ac:dyDescent="0.2">
      <c r="A42" s="61">
        <v>34790</v>
      </c>
      <c r="B42" s="4">
        <v>503311.57669515506</v>
      </c>
      <c r="C42" s="4">
        <v>795577.75293594389</v>
      </c>
    </row>
    <row r="43" spans="1:3" x14ac:dyDescent="0.2">
      <c r="A43" s="60" t="s">
        <v>307</v>
      </c>
      <c r="B43" s="4">
        <v>517279.09800103417</v>
      </c>
      <c r="C43" s="4">
        <v>853076.58096234023</v>
      </c>
    </row>
    <row r="44" spans="1:3" x14ac:dyDescent="0.2">
      <c r="A44" s="61">
        <v>34851</v>
      </c>
      <c r="B44" s="4">
        <v>541055.13685045659</v>
      </c>
      <c r="C44" s="4">
        <v>792620.77338237525</v>
      </c>
    </row>
    <row r="45" spans="1:3" x14ac:dyDescent="0.2">
      <c r="A45" s="61">
        <v>34881</v>
      </c>
      <c r="B45" s="4">
        <v>564164.05226401309</v>
      </c>
      <c r="C45" s="4">
        <v>800704.3861863371</v>
      </c>
    </row>
    <row r="46" spans="1:3" x14ac:dyDescent="0.2">
      <c r="A46" s="61">
        <v>34912</v>
      </c>
      <c r="B46" s="4">
        <v>557865.44541007106</v>
      </c>
      <c r="C46" s="4">
        <v>824492.44527784712</v>
      </c>
    </row>
    <row r="47" spans="1:3" x14ac:dyDescent="0.2">
      <c r="A47" s="60" t="s">
        <v>308</v>
      </c>
      <c r="B47" s="4">
        <v>552137.8000552936</v>
      </c>
      <c r="C47" s="4">
        <v>828639.42879809509</v>
      </c>
    </row>
    <row r="48" spans="1:3" x14ac:dyDescent="0.2">
      <c r="A48" s="61">
        <v>34973</v>
      </c>
      <c r="B48" s="4">
        <v>572247.66506797494</v>
      </c>
      <c r="C48" s="4">
        <v>883355.57078119472</v>
      </c>
    </row>
    <row r="49" spans="1:3" x14ac:dyDescent="0.2">
      <c r="A49" s="61">
        <v>35004</v>
      </c>
      <c r="B49" s="4">
        <v>580229.10581419151</v>
      </c>
      <c r="C49" s="4">
        <v>865331.21777072502</v>
      </c>
    </row>
    <row r="50" spans="1:3" x14ac:dyDescent="0.2">
      <c r="A50" s="60" t="s">
        <v>309</v>
      </c>
      <c r="B50" s="4">
        <v>571406.24812183762</v>
      </c>
      <c r="C50" s="4">
        <v>801882.36991092912</v>
      </c>
    </row>
    <row r="51" spans="1:3" x14ac:dyDescent="0.2">
      <c r="A51" s="62" t="s">
        <v>310</v>
      </c>
      <c r="B51" s="4">
        <v>589418.58089021954</v>
      </c>
      <c r="C51" s="4">
        <v>855071.94114889391</v>
      </c>
    </row>
    <row r="52" spans="1:3" x14ac:dyDescent="0.2">
      <c r="A52" s="62">
        <v>35096</v>
      </c>
      <c r="B52" s="4">
        <v>588871.6598752304</v>
      </c>
      <c r="C52" s="4">
        <v>832594.08844494051</v>
      </c>
    </row>
    <row r="53" spans="1:3" x14ac:dyDescent="0.2">
      <c r="A53" s="61">
        <v>35125</v>
      </c>
      <c r="B53" s="4">
        <v>530988.18410202779</v>
      </c>
      <c r="C53" s="4">
        <v>837474.30673253676</v>
      </c>
    </row>
    <row r="54" spans="1:3" x14ac:dyDescent="0.2">
      <c r="A54" s="61">
        <v>35156</v>
      </c>
      <c r="B54" s="4">
        <v>550352.79410527321</v>
      </c>
      <c r="C54" s="4">
        <v>806876.78049835889</v>
      </c>
    </row>
    <row r="55" spans="1:3" x14ac:dyDescent="0.2">
      <c r="A55" s="60" t="s">
        <v>311</v>
      </c>
      <c r="B55" s="4">
        <v>620947.67588619248</v>
      </c>
      <c r="C55" s="4">
        <v>852187.08304785297</v>
      </c>
    </row>
    <row r="56" spans="1:3" x14ac:dyDescent="0.2">
      <c r="A56" s="61">
        <v>35217</v>
      </c>
      <c r="B56" s="4">
        <v>622396.11505775736</v>
      </c>
      <c r="C56" s="4">
        <v>803132.47508804849</v>
      </c>
    </row>
    <row r="57" spans="1:3" x14ac:dyDescent="0.2">
      <c r="A57" s="61">
        <v>35247</v>
      </c>
      <c r="B57" s="4">
        <v>670609.30607142439</v>
      </c>
      <c r="C57" s="4">
        <v>842017.95824167924</v>
      </c>
    </row>
    <row r="58" spans="1:3" x14ac:dyDescent="0.2">
      <c r="A58" s="61">
        <v>35278</v>
      </c>
      <c r="B58" s="4">
        <v>681181.10898753512</v>
      </c>
      <c r="C58" s="4">
        <v>817682.97813517996</v>
      </c>
    </row>
    <row r="59" spans="1:3" x14ac:dyDescent="0.2">
      <c r="A59" s="60" t="s">
        <v>312</v>
      </c>
      <c r="B59" s="4">
        <v>727116.4641255876</v>
      </c>
      <c r="C59" s="4">
        <v>841068.35911675286</v>
      </c>
    </row>
    <row r="60" spans="1:3" x14ac:dyDescent="0.2">
      <c r="A60" s="61">
        <v>35339</v>
      </c>
      <c r="B60" s="4">
        <v>735386.39068190858</v>
      </c>
      <c r="C60" s="4">
        <v>852619.81176300906</v>
      </c>
    </row>
    <row r="61" spans="1:3" x14ac:dyDescent="0.2">
      <c r="A61" s="61">
        <v>35370</v>
      </c>
      <c r="B61" s="4">
        <v>777613.50113591331</v>
      </c>
      <c r="C61" s="4">
        <v>926213.74394480314</v>
      </c>
    </row>
    <row r="62" spans="1:3" x14ac:dyDescent="0.2">
      <c r="A62" s="60" t="s">
        <v>313</v>
      </c>
      <c r="B62" s="4">
        <v>767516.49778226577</v>
      </c>
      <c r="C62" s="4">
        <v>914806.53420359909</v>
      </c>
    </row>
    <row r="63" spans="1:3" x14ac:dyDescent="0.2">
      <c r="A63" s="62" t="s">
        <v>314</v>
      </c>
      <c r="B63" s="4">
        <v>760166.11974565196</v>
      </c>
      <c r="C63" s="4">
        <v>877483.68252136605</v>
      </c>
    </row>
    <row r="64" spans="1:3" x14ac:dyDescent="0.2">
      <c r="A64" s="62">
        <v>35462</v>
      </c>
      <c r="B64" s="4">
        <v>757064.89728703152</v>
      </c>
      <c r="C64" s="4">
        <v>962340.58153931226</v>
      </c>
    </row>
    <row r="65" spans="1:3" x14ac:dyDescent="0.2">
      <c r="A65" s="61">
        <v>35490</v>
      </c>
      <c r="B65" s="4">
        <v>733499.21267414349</v>
      </c>
      <c r="C65" s="4">
        <v>996562.21076292451</v>
      </c>
    </row>
    <row r="66" spans="1:3" x14ac:dyDescent="0.2">
      <c r="A66" s="61">
        <v>35521</v>
      </c>
      <c r="B66" s="4">
        <v>754582.71729592665</v>
      </c>
      <c r="C66" s="4">
        <v>989896.98652530846</v>
      </c>
    </row>
    <row r="67" spans="1:3" x14ac:dyDescent="0.2">
      <c r="A67" s="60" t="s">
        <v>315</v>
      </c>
      <c r="B67" s="4">
        <v>684727.08040339942</v>
      </c>
      <c r="C67" s="4">
        <v>894600.50725421566</v>
      </c>
    </row>
    <row r="68" spans="1:3" x14ac:dyDescent="0.2">
      <c r="A68" s="61">
        <v>35582</v>
      </c>
      <c r="B68" s="4">
        <v>689198.6104600149</v>
      </c>
      <c r="C68" s="4">
        <v>939339.84830454434</v>
      </c>
    </row>
    <row r="69" spans="1:3" x14ac:dyDescent="0.2">
      <c r="A69" s="61">
        <v>35612</v>
      </c>
      <c r="B69" s="4">
        <v>674708.20862332184</v>
      </c>
      <c r="C69" s="4">
        <v>1008179.7747406623</v>
      </c>
    </row>
    <row r="70" spans="1:3" x14ac:dyDescent="0.2">
      <c r="A70" s="61">
        <v>35643</v>
      </c>
      <c r="B70" s="4">
        <v>678428.4735494575</v>
      </c>
      <c r="C70" s="4">
        <v>1018336.8793047483</v>
      </c>
    </row>
    <row r="71" spans="1:3" x14ac:dyDescent="0.2">
      <c r="A71" s="60" t="s">
        <v>316</v>
      </c>
      <c r="B71" s="4">
        <v>655902.53987715335</v>
      </c>
      <c r="C71" s="4">
        <v>1028734.3887105878</v>
      </c>
    </row>
    <row r="72" spans="1:3" x14ac:dyDescent="0.2">
      <c r="A72" s="61">
        <v>35704</v>
      </c>
      <c r="B72" s="4">
        <v>666762.82860336814</v>
      </c>
      <c r="C72" s="4">
        <v>1009772.4568172796</v>
      </c>
    </row>
    <row r="73" spans="1:3" x14ac:dyDescent="0.2">
      <c r="A73" s="61">
        <v>35735</v>
      </c>
      <c r="B73" s="4">
        <v>589755.14766867389</v>
      </c>
      <c r="C73" s="4">
        <v>962052.09572920727</v>
      </c>
    </row>
    <row r="74" spans="1:3" x14ac:dyDescent="0.2">
      <c r="A74" s="60" t="s">
        <v>317</v>
      </c>
      <c r="B74" s="4">
        <v>595681.12701789802</v>
      </c>
      <c r="C74" s="4">
        <v>1005090.5725241298</v>
      </c>
    </row>
    <row r="75" spans="1:3" x14ac:dyDescent="0.2">
      <c r="A75" s="62" t="s">
        <v>318</v>
      </c>
      <c r="B75" s="4">
        <v>585187.45567535725</v>
      </c>
      <c r="C75" s="4">
        <v>1000246.4149627966</v>
      </c>
    </row>
    <row r="76" spans="1:3" x14ac:dyDescent="0.2">
      <c r="A76" s="62">
        <v>35827</v>
      </c>
      <c r="B76" s="4">
        <v>577668.79424951621</v>
      </c>
      <c r="C76" s="4">
        <v>891018.47511208826</v>
      </c>
    </row>
    <row r="77" spans="1:3" x14ac:dyDescent="0.2">
      <c r="A77" s="61">
        <v>35855</v>
      </c>
      <c r="B77" s="4">
        <v>581052.49239719694</v>
      </c>
      <c r="C77" s="4">
        <v>958992.94411789416</v>
      </c>
    </row>
    <row r="78" spans="1:3" x14ac:dyDescent="0.2">
      <c r="A78" s="61">
        <v>35886</v>
      </c>
      <c r="B78" s="4">
        <v>538110.17753897561</v>
      </c>
      <c r="C78" s="4">
        <v>913694.66181048832</v>
      </c>
    </row>
    <row r="79" spans="1:3" x14ac:dyDescent="0.2">
      <c r="A79" s="60" t="s">
        <v>319</v>
      </c>
      <c r="B79" s="4">
        <v>543681.55974661326</v>
      </c>
      <c r="C79" s="4">
        <v>912871.27522748266</v>
      </c>
    </row>
    <row r="80" spans="1:3" x14ac:dyDescent="0.2">
      <c r="A80" s="61">
        <v>35947</v>
      </c>
      <c r="B80" s="4">
        <v>571021.60037503135</v>
      </c>
      <c r="C80" s="4">
        <v>996736.50427319517</v>
      </c>
    </row>
    <row r="81" spans="1:3" x14ac:dyDescent="0.2">
      <c r="A81" s="61">
        <v>35977</v>
      </c>
      <c r="B81" s="4">
        <v>552438.30610748485</v>
      </c>
      <c r="C81" s="4">
        <v>916579.51991153054</v>
      </c>
    </row>
    <row r="82" spans="1:3" x14ac:dyDescent="0.2">
      <c r="A82" s="61">
        <v>36008</v>
      </c>
      <c r="B82" s="4">
        <v>556567.25926460151</v>
      </c>
      <c r="C82" s="4">
        <v>917048.30935294996</v>
      </c>
    </row>
    <row r="83" spans="1:3" x14ac:dyDescent="0.2">
      <c r="A83" s="60" t="s">
        <v>320</v>
      </c>
      <c r="B83" s="4">
        <v>555581.59941341204</v>
      </c>
      <c r="C83" s="4">
        <v>910046.51833687897</v>
      </c>
    </row>
    <row r="84" spans="1:3" x14ac:dyDescent="0.2">
      <c r="A84" s="61">
        <v>36069</v>
      </c>
      <c r="B84" s="4">
        <v>504465.51993557136</v>
      </c>
      <c r="C84" s="4">
        <v>881786.92918875359</v>
      </c>
    </row>
    <row r="85" spans="1:3" x14ac:dyDescent="0.2">
      <c r="A85" s="61">
        <v>36100</v>
      </c>
      <c r="B85" s="4">
        <v>483273.83313499927</v>
      </c>
      <c r="C85" s="4">
        <v>869195.72560191329</v>
      </c>
    </row>
    <row r="86" spans="1:3" x14ac:dyDescent="0.2">
      <c r="A86" s="60" t="s">
        <v>321</v>
      </c>
      <c r="B86" s="4">
        <v>473573.49777024513</v>
      </c>
      <c r="C86" s="4">
        <v>940223.336097989</v>
      </c>
    </row>
    <row r="87" spans="1:3" x14ac:dyDescent="0.2">
      <c r="A87" s="62" t="s">
        <v>322</v>
      </c>
      <c r="B87" s="4">
        <v>473266.98159700946</v>
      </c>
      <c r="C87" s="4">
        <v>956438.64267426345</v>
      </c>
    </row>
    <row r="88" spans="1:3" x14ac:dyDescent="0.2">
      <c r="A88" s="62">
        <v>36192</v>
      </c>
      <c r="B88" s="4">
        <v>486873.89564025833</v>
      </c>
      <c r="C88" s="4">
        <v>988075.9198490259</v>
      </c>
    </row>
    <row r="89" spans="1:3" x14ac:dyDescent="0.2">
      <c r="A89" s="61">
        <v>36220</v>
      </c>
      <c r="B89" s="4">
        <v>566405.8274133642</v>
      </c>
      <c r="C89" s="4">
        <v>967118.62776916358</v>
      </c>
    </row>
    <row r="90" spans="1:3" x14ac:dyDescent="0.2">
      <c r="A90" s="61">
        <v>36251</v>
      </c>
      <c r="B90" s="4">
        <v>567860.27670597285</v>
      </c>
      <c r="C90" s="4">
        <v>992475.32845311554</v>
      </c>
    </row>
    <row r="91" spans="1:3" x14ac:dyDescent="0.2">
      <c r="A91" s="60" t="s">
        <v>323</v>
      </c>
      <c r="B91" s="4">
        <v>570636.95262822602</v>
      </c>
      <c r="C91" s="4">
        <v>1136003.0291010062</v>
      </c>
    </row>
    <row r="92" spans="1:3" x14ac:dyDescent="0.2">
      <c r="A92" s="61">
        <v>36312</v>
      </c>
      <c r="B92" s="4">
        <v>645823.56688663678</v>
      </c>
      <c r="C92" s="4">
        <v>1057156.2511268982</v>
      </c>
    </row>
    <row r="93" spans="1:3" x14ac:dyDescent="0.2">
      <c r="A93" s="61">
        <v>36342</v>
      </c>
      <c r="B93" s="4">
        <v>657597.39401151496</v>
      </c>
      <c r="C93" s="4">
        <v>1173001.3342468718</v>
      </c>
    </row>
    <row r="94" spans="1:3" x14ac:dyDescent="0.2">
      <c r="A94" s="61">
        <v>36373</v>
      </c>
      <c r="B94" s="4">
        <v>702835.57510848227</v>
      </c>
      <c r="C94" s="4">
        <v>1224399.8894137728</v>
      </c>
    </row>
    <row r="95" spans="1:3" x14ac:dyDescent="0.2">
      <c r="A95" s="60" t="s">
        <v>324</v>
      </c>
      <c r="B95" s="4">
        <v>705065.33001574606</v>
      </c>
      <c r="C95" s="4">
        <v>1291088.192516197</v>
      </c>
    </row>
    <row r="96" spans="1:3" x14ac:dyDescent="0.2">
      <c r="A96" s="61">
        <v>36434</v>
      </c>
      <c r="B96" s="4">
        <v>761710.72085391777</v>
      </c>
      <c r="C96" s="4">
        <v>1363287.7766158208</v>
      </c>
    </row>
    <row r="97" spans="1:3" x14ac:dyDescent="0.2">
      <c r="A97" s="61">
        <v>36465</v>
      </c>
      <c r="B97" s="4">
        <v>774416.11674059089</v>
      </c>
      <c r="C97" s="4">
        <v>1558111.8603728679</v>
      </c>
    </row>
    <row r="98" spans="1:3" x14ac:dyDescent="0.2">
      <c r="A98" s="60" t="s">
        <v>325</v>
      </c>
      <c r="B98" s="4">
        <v>850209.75322442979</v>
      </c>
      <c r="C98" s="4">
        <v>1501460.4594136525</v>
      </c>
    </row>
    <row r="99" spans="1:3" x14ac:dyDescent="0.2">
      <c r="A99" s="60" t="s">
        <v>279</v>
      </c>
      <c r="B99" s="4">
        <v>920401.95689541171</v>
      </c>
      <c r="C99" s="4">
        <v>1521876.8405995695</v>
      </c>
    </row>
    <row r="100" spans="1:3" x14ac:dyDescent="0.2">
      <c r="A100" s="61">
        <v>36557</v>
      </c>
      <c r="B100" s="4">
        <v>955014.24398687365</v>
      </c>
      <c r="C100" s="4">
        <v>1489957.0877357468</v>
      </c>
    </row>
    <row r="101" spans="1:3" x14ac:dyDescent="0.2">
      <c r="A101" s="61">
        <v>36586</v>
      </c>
      <c r="B101" s="4">
        <v>888211.74858461635</v>
      </c>
      <c r="C101" s="4">
        <v>1438372.2188164869</v>
      </c>
    </row>
    <row r="102" spans="1:3" x14ac:dyDescent="0.2">
      <c r="A102" s="61">
        <v>36617</v>
      </c>
      <c r="B102" s="4">
        <v>919356.19583378395</v>
      </c>
      <c r="C102" s="4">
        <v>1583041.8424627068</v>
      </c>
    </row>
    <row r="103" spans="1:3" x14ac:dyDescent="0.2">
      <c r="A103" s="60" t="s">
        <v>280</v>
      </c>
      <c r="B103" s="4">
        <v>951774.78874424519</v>
      </c>
      <c r="C103" s="4">
        <v>1821878.0426237786</v>
      </c>
    </row>
    <row r="104" spans="1:3" x14ac:dyDescent="0.2">
      <c r="A104" s="61">
        <v>36678</v>
      </c>
      <c r="B104" s="4">
        <v>862272.06615941273</v>
      </c>
      <c r="C104" s="4">
        <v>1865072.7825658408</v>
      </c>
    </row>
    <row r="105" spans="1:3" x14ac:dyDescent="0.2">
      <c r="A105" s="61">
        <v>36708</v>
      </c>
      <c r="B105" s="4">
        <v>881414.30168403615</v>
      </c>
      <c r="C105" s="4">
        <v>1802994.2423040408</v>
      </c>
    </row>
    <row r="106" spans="1:3" x14ac:dyDescent="0.2">
      <c r="A106" s="61">
        <v>36739</v>
      </c>
      <c r="B106" s="4">
        <v>872134.67479235074</v>
      </c>
      <c r="C106" s="4">
        <v>1831932.9751301203</v>
      </c>
    </row>
    <row r="107" spans="1:3" x14ac:dyDescent="0.2">
      <c r="A107" s="60" t="s">
        <v>281</v>
      </c>
      <c r="B107" s="4">
        <v>883830.37034365896</v>
      </c>
      <c r="C107" s="4">
        <v>1858389.5279650942</v>
      </c>
    </row>
    <row r="108" spans="1:3" x14ac:dyDescent="0.2">
      <c r="A108" s="61">
        <v>36800</v>
      </c>
      <c r="B108" s="4">
        <v>847757.62383854412</v>
      </c>
      <c r="C108" s="4">
        <v>1862398.2787013343</v>
      </c>
    </row>
    <row r="109" spans="1:3" x14ac:dyDescent="0.2">
      <c r="A109" s="61">
        <v>36831</v>
      </c>
      <c r="B109" s="4">
        <v>911428.84617696225</v>
      </c>
      <c r="C109" s="4">
        <v>1743548.1350594412</v>
      </c>
    </row>
    <row r="110" spans="1:3" x14ac:dyDescent="0.2">
      <c r="A110" s="60" t="s">
        <v>282</v>
      </c>
      <c r="B110" s="4">
        <v>883547.89465459855</v>
      </c>
      <c r="C110" s="4">
        <v>1751559.6264108769</v>
      </c>
    </row>
    <row r="111" spans="1:3" x14ac:dyDescent="0.2">
      <c r="A111" s="60" t="s">
        <v>283</v>
      </c>
      <c r="B111" s="4">
        <v>883034.00418304442</v>
      </c>
      <c r="C111" s="4">
        <v>1719083.3981224392</v>
      </c>
    </row>
    <row r="112" spans="1:3" x14ac:dyDescent="0.2">
      <c r="A112" s="61">
        <v>36923</v>
      </c>
      <c r="B112" s="4">
        <v>860880.90548483666</v>
      </c>
      <c r="C112" s="4">
        <v>1751439.6861514801</v>
      </c>
    </row>
    <row r="113" spans="1:3" x14ac:dyDescent="0.2">
      <c r="A113" s="61">
        <v>36951</v>
      </c>
      <c r="B113" s="4">
        <v>947111.36598031106</v>
      </c>
      <c r="C113" s="4">
        <v>1833256.0120442831</v>
      </c>
    </row>
    <row r="114" spans="1:3" x14ac:dyDescent="0.2">
      <c r="A114" s="61">
        <v>36982</v>
      </c>
      <c r="B114" s="4">
        <v>940666.4216941332</v>
      </c>
      <c r="C114" s="4">
        <v>1753094.5776687951</v>
      </c>
    </row>
    <row r="115" spans="1:3" x14ac:dyDescent="0.2">
      <c r="A115" s="60" t="s">
        <v>284</v>
      </c>
      <c r="B115" s="4">
        <v>989091.83561116946</v>
      </c>
      <c r="C115" s="4">
        <v>1478236.6355342402</v>
      </c>
    </row>
    <row r="116" spans="1:3" x14ac:dyDescent="0.2">
      <c r="A116" s="61">
        <v>37043</v>
      </c>
      <c r="B116" s="4">
        <v>1022054.961354922</v>
      </c>
      <c r="C116" s="4">
        <v>1570123.1747863411</v>
      </c>
    </row>
    <row r="117" spans="1:3" x14ac:dyDescent="0.2">
      <c r="A117" s="61">
        <v>37073</v>
      </c>
      <c r="B117" s="4">
        <v>1078365.6372531345</v>
      </c>
      <c r="C117" s="4">
        <v>1670736.3522171341</v>
      </c>
    </row>
    <row r="118" spans="1:3" x14ac:dyDescent="0.2">
      <c r="A118" s="61">
        <v>37104</v>
      </c>
      <c r="B118" s="4">
        <v>1072875.8973711734</v>
      </c>
      <c r="C118" s="4">
        <v>1661509.3073936512</v>
      </c>
    </row>
    <row r="119" spans="1:3" x14ac:dyDescent="0.2">
      <c r="A119" s="60" t="s">
        <v>285</v>
      </c>
      <c r="B119" s="4">
        <v>1093039.9032370516</v>
      </c>
      <c r="C119" s="4">
        <v>1665718.7024148672</v>
      </c>
    </row>
    <row r="120" spans="1:3" x14ac:dyDescent="0.2">
      <c r="A120" s="61">
        <v>37165</v>
      </c>
      <c r="B120" s="4">
        <v>1075194.0252184682</v>
      </c>
      <c r="C120" s="4">
        <v>1677318.0398591231</v>
      </c>
    </row>
    <row r="121" spans="1:3" x14ac:dyDescent="0.2">
      <c r="A121" s="61">
        <v>37196</v>
      </c>
      <c r="B121" s="4">
        <v>1061171.1687281383</v>
      </c>
      <c r="C121" s="4">
        <v>1658684.5830779031</v>
      </c>
    </row>
    <row r="122" spans="1:3" x14ac:dyDescent="0.2">
      <c r="A122" s="60" t="s">
        <v>286</v>
      </c>
      <c r="B122" s="4">
        <v>1063250</v>
      </c>
      <c r="C122" s="4">
        <v>1622990</v>
      </c>
    </row>
    <row r="123" spans="1:3" x14ac:dyDescent="0.2">
      <c r="A123" s="60" t="s">
        <v>203</v>
      </c>
      <c r="B123" s="4">
        <v>1131835</v>
      </c>
      <c r="C123" s="4">
        <v>1710888</v>
      </c>
    </row>
    <row r="124" spans="1:3" x14ac:dyDescent="0.2">
      <c r="A124" s="60" t="s">
        <v>204</v>
      </c>
      <c r="B124" s="4">
        <v>1213279</v>
      </c>
      <c r="C124" s="4">
        <v>1864540</v>
      </c>
    </row>
    <row r="125" spans="1:3" x14ac:dyDescent="0.2">
      <c r="A125" s="60" t="s">
        <v>205</v>
      </c>
      <c r="B125" s="4">
        <v>1186361</v>
      </c>
      <c r="C125" s="4">
        <v>1844620</v>
      </c>
    </row>
    <row r="126" spans="1:3" x14ac:dyDescent="0.2">
      <c r="A126" s="60" t="s">
        <v>206</v>
      </c>
      <c r="B126" s="4">
        <v>1177158</v>
      </c>
      <c r="C126" s="4">
        <v>1875553</v>
      </c>
    </row>
    <row r="127" spans="1:3" x14ac:dyDescent="0.2">
      <c r="A127" s="60" t="s">
        <v>207</v>
      </c>
      <c r="B127" s="4">
        <v>1137371</v>
      </c>
      <c r="C127" s="4">
        <v>1825352</v>
      </c>
    </row>
    <row r="128" spans="1:3" x14ac:dyDescent="0.2">
      <c r="A128" s="60" t="s">
        <v>208</v>
      </c>
      <c r="B128" s="4">
        <v>1282125</v>
      </c>
      <c r="C128" s="4">
        <v>1671332</v>
      </c>
    </row>
    <row r="129" spans="1:3" x14ac:dyDescent="0.2">
      <c r="A129" s="60" t="s">
        <v>209</v>
      </c>
      <c r="B129" s="4">
        <v>1246621</v>
      </c>
      <c r="C129" s="4">
        <v>1522029</v>
      </c>
    </row>
    <row r="130" spans="1:3" x14ac:dyDescent="0.2">
      <c r="A130" s="60" t="s">
        <v>210</v>
      </c>
      <c r="B130" s="4">
        <v>1235094</v>
      </c>
      <c r="C130" s="4">
        <v>1689765</v>
      </c>
    </row>
    <row r="131" spans="1:3" x14ac:dyDescent="0.2">
      <c r="A131" s="60" t="s">
        <v>211</v>
      </c>
      <c r="B131" s="4">
        <v>1207124</v>
      </c>
      <c r="C131" s="4">
        <v>1614273</v>
      </c>
    </row>
    <row r="132" spans="1:3" x14ac:dyDescent="0.2">
      <c r="A132" s="60" t="s">
        <v>212</v>
      </c>
      <c r="B132" s="4">
        <v>1260169</v>
      </c>
      <c r="C132" s="4">
        <v>1690271</v>
      </c>
    </row>
    <row r="133" spans="1:3" x14ac:dyDescent="0.2">
      <c r="A133" s="60" t="s">
        <v>213</v>
      </c>
      <c r="B133" s="4">
        <v>1242468</v>
      </c>
      <c r="C133" s="4">
        <v>1631211</v>
      </c>
    </row>
    <row r="134" spans="1:3" x14ac:dyDescent="0.2">
      <c r="A134" s="60" t="s">
        <v>214</v>
      </c>
      <c r="B134" s="4">
        <v>1213690</v>
      </c>
      <c r="C134" s="4">
        <v>1736544</v>
      </c>
    </row>
    <row r="135" spans="1:3" x14ac:dyDescent="0.2">
      <c r="A135" s="60" t="s">
        <v>215</v>
      </c>
      <c r="B135" s="4">
        <v>1105396</v>
      </c>
      <c r="C135" s="4">
        <v>1734818</v>
      </c>
    </row>
    <row r="136" spans="1:3" x14ac:dyDescent="0.2">
      <c r="A136" s="61">
        <v>37653</v>
      </c>
      <c r="B136" s="4">
        <v>1035911</v>
      </c>
      <c r="C136" s="4">
        <v>1634099</v>
      </c>
    </row>
    <row r="137" spans="1:3" x14ac:dyDescent="0.2">
      <c r="A137" s="61">
        <v>37681</v>
      </c>
      <c r="B137" s="4">
        <v>1029820</v>
      </c>
      <c r="C137" s="4">
        <v>1587264</v>
      </c>
    </row>
    <row r="138" spans="1:3" x14ac:dyDescent="0.2">
      <c r="A138" s="61">
        <v>37712</v>
      </c>
      <c r="B138" s="4">
        <v>1067998</v>
      </c>
      <c r="C138" s="4">
        <v>1673263</v>
      </c>
    </row>
    <row r="139" spans="1:3" x14ac:dyDescent="0.2">
      <c r="A139" s="60" t="s">
        <v>216</v>
      </c>
      <c r="B139" s="4">
        <v>1038759</v>
      </c>
      <c r="C139" s="4">
        <v>1701807</v>
      </c>
    </row>
    <row r="140" spans="1:3" x14ac:dyDescent="0.2">
      <c r="A140" s="61">
        <v>37773</v>
      </c>
      <c r="B140" s="4">
        <v>909052</v>
      </c>
      <c r="C140" s="4">
        <v>1796670</v>
      </c>
    </row>
    <row r="141" spans="1:3" x14ac:dyDescent="0.2">
      <c r="A141" s="61">
        <v>37803</v>
      </c>
      <c r="B141" s="4">
        <v>901378</v>
      </c>
      <c r="C141" s="4">
        <v>1879494</v>
      </c>
    </row>
    <row r="142" spans="1:3" x14ac:dyDescent="0.2">
      <c r="A142" s="61">
        <v>37834</v>
      </c>
      <c r="B142" s="4">
        <v>899051</v>
      </c>
      <c r="C142" s="4">
        <v>1679164</v>
      </c>
    </row>
    <row r="143" spans="1:3" x14ac:dyDescent="0.2">
      <c r="A143" s="60" t="s">
        <v>217</v>
      </c>
      <c r="B143" s="4">
        <v>904393</v>
      </c>
      <c r="C143" s="4">
        <v>1735965</v>
      </c>
    </row>
    <row r="144" spans="1:3" x14ac:dyDescent="0.2">
      <c r="A144" s="61">
        <v>37895</v>
      </c>
      <c r="B144" s="4">
        <v>933915</v>
      </c>
      <c r="C144" s="4">
        <v>1718147</v>
      </c>
    </row>
    <row r="145" spans="1:3" x14ac:dyDescent="0.2">
      <c r="A145" s="61">
        <v>37926</v>
      </c>
      <c r="B145" s="4">
        <v>930089</v>
      </c>
      <c r="C145" s="4">
        <v>1784991</v>
      </c>
    </row>
    <row r="146" spans="1:3" x14ac:dyDescent="0.2">
      <c r="A146" s="60" t="s">
        <v>218</v>
      </c>
      <c r="B146" s="4">
        <v>964187</v>
      </c>
      <c r="C146" s="4">
        <v>1739251</v>
      </c>
    </row>
    <row r="147" spans="1:3" x14ac:dyDescent="0.2">
      <c r="A147" s="60" t="s">
        <v>219</v>
      </c>
      <c r="B147" s="4">
        <v>946162</v>
      </c>
      <c r="C147" s="4">
        <v>1735348</v>
      </c>
    </row>
    <row r="148" spans="1:3" x14ac:dyDescent="0.2">
      <c r="A148" s="61">
        <v>38018</v>
      </c>
      <c r="B148" s="4">
        <v>980748</v>
      </c>
      <c r="C148" s="4">
        <v>1719179</v>
      </c>
    </row>
    <row r="149" spans="1:3" x14ac:dyDescent="0.2">
      <c r="A149" s="61">
        <v>38047</v>
      </c>
      <c r="B149" s="4">
        <v>957271</v>
      </c>
      <c r="C149" s="4">
        <v>1678645</v>
      </c>
    </row>
    <row r="150" spans="1:3" x14ac:dyDescent="0.2">
      <c r="A150" s="61">
        <v>38078</v>
      </c>
      <c r="B150" s="4">
        <v>942373</v>
      </c>
      <c r="C150" s="4">
        <v>1598060</v>
      </c>
    </row>
    <row r="151" spans="1:3" x14ac:dyDescent="0.2">
      <c r="A151" s="60" t="s">
        <v>220</v>
      </c>
      <c r="B151" s="4">
        <v>1003950</v>
      </c>
      <c r="C151" s="4">
        <v>1700844</v>
      </c>
    </row>
    <row r="152" spans="1:3" x14ac:dyDescent="0.2">
      <c r="A152" s="61">
        <v>38139</v>
      </c>
      <c r="B152" s="4">
        <v>997062</v>
      </c>
      <c r="C152" s="4">
        <v>1778282</v>
      </c>
    </row>
    <row r="153" spans="1:3" x14ac:dyDescent="0.2">
      <c r="A153" s="61">
        <v>38169</v>
      </c>
      <c r="B153" s="4">
        <v>1003553</v>
      </c>
      <c r="C153" s="4">
        <v>1745697</v>
      </c>
    </row>
    <row r="154" spans="1:3" x14ac:dyDescent="0.2">
      <c r="A154" s="61">
        <v>38200</v>
      </c>
      <c r="B154" s="4">
        <v>1004837</v>
      </c>
      <c r="C154" s="4">
        <v>1756681</v>
      </c>
    </row>
    <row r="155" spans="1:3" x14ac:dyDescent="0.2">
      <c r="A155" s="60" t="s">
        <v>221</v>
      </c>
      <c r="B155" s="4">
        <v>1015169</v>
      </c>
      <c r="C155" s="4">
        <v>1904756</v>
      </c>
    </row>
    <row r="156" spans="1:3" x14ac:dyDescent="0.2">
      <c r="A156" s="61">
        <v>38261</v>
      </c>
      <c r="B156" s="4">
        <v>958035</v>
      </c>
      <c r="C156" s="4">
        <v>1951080</v>
      </c>
    </row>
    <row r="157" spans="1:3" x14ac:dyDescent="0.2">
      <c r="A157" s="61">
        <v>38292</v>
      </c>
      <c r="B157" s="4">
        <v>1093414</v>
      </c>
      <c r="C157" s="4">
        <v>2094581</v>
      </c>
    </row>
    <row r="158" spans="1:3" x14ac:dyDescent="0.2">
      <c r="A158" s="60" t="s">
        <v>222</v>
      </c>
      <c r="B158" s="4">
        <v>1146887</v>
      </c>
      <c r="C158" s="4">
        <v>2060018</v>
      </c>
    </row>
    <row r="159" spans="1:3" x14ac:dyDescent="0.2">
      <c r="A159" s="60" t="s">
        <v>223</v>
      </c>
      <c r="B159" s="4">
        <v>1203555</v>
      </c>
      <c r="C159" s="4">
        <v>1982954</v>
      </c>
    </row>
    <row r="160" spans="1:3" x14ac:dyDescent="0.2">
      <c r="A160" s="61">
        <v>38384</v>
      </c>
      <c r="B160" s="4">
        <v>1162763</v>
      </c>
      <c r="C160" s="4">
        <v>1952005</v>
      </c>
    </row>
    <row r="161" spans="1:3" x14ac:dyDescent="0.2">
      <c r="A161" s="61">
        <v>38412</v>
      </c>
      <c r="B161" s="4">
        <v>1150375</v>
      </c>
      <c r="C161" s="4">
        <v>1960347</v>
      </c>
    </row>
    <row r="162" spans="1:3" x14ac:dyDescent="0.2">
      <c r="A162" s="61">
        <v>38443</v>
      </c>
      <c r="B162" s="4">
        <v>1148519</v>
      </c>
      <c r="C162" s="4">
        <v>2202559</v>
      </c>
    </row>
    <row r="163" spans="1:3" x14ac:dyDescent="0.2">
      <c r="A163" s="60" t="s">
        <v>224</v>
      </c>
      <c r="B163" s="4">
        <v>1108422</v>
      </c>
      <c r="C163" s="4">
        <v>2265234</v>
      </c>
    </row>
    <row r="164" spans="1:3" x14ac:dyDescent="0.2">
      <c r="A164" s="61">
        <v>38504</v>
      </c>
      <c r="B164" s="4">
        <v>1064876</v>
      </c>
      <c r="C164" s="4">
        <v>2312285</v>
      </c>
    </row>
    <row r="165" spans="1:3" x14ac:dyDescent="0.2">
      <c r="A165" s="61">
        <v>38534</v>
      </c>
      <c r="B165" s="4">
        <v>1092997</v>
      </c>
      <c r="C165" s="4">
        <v>2373035</v>
      </c>
    </row>
    <row r="166" spans="1:3" x14ac:dyDescent="0.2">
      <c r="A166" s="61">
        <v>38565</v>
      </c>
      <c r="B166" s="4">
        <v>1100711</v>
      </c>
      <c r="C166" s="4">
        <v>2401355</v>
      </c>
    </row>
    <row r="167" spans="1:3" x14ac:dyDescent="0.2">
      <c r="A167" s="60" t="s">
        <v>225</v>
      </c>
      <c r="B167" s="4">
        <v>1141927</v>
      </c>
      <c r="C167" s="4">
        <v>2297140</v>
      </c>
    </row>
    <row r="168" spans="1:3" x14ac:dyDescent="0.2">
      <c r="A168" s="61">
        <v>38626</v>
      </c>
      <c r="B168" s="4">
        <v>1117318</v>
      </c>
      <c r="C168" s="4">
        <v>2172951</v>
      </c>
    </row>
    <row r="169" spans="1:3" x14ac:dyDescent="0.2">
      <c r="A169" s="61">
        <v>38657</v>
      </c>
      <c r="B169" s="4">
        <v>1084793</v>
      </c>
      <c r="C169" s="4">
        <v>2071707</v>
      </c>
    </row>
    <row r="170" spans="1:3" x14ac:dyDescent="0.2">
      <c r="A170" s="60" t="s">
        <v>226</v>
      </c>
      <c r="B170" s="4">
        <v>1018798</v>
      </c>
      <c r="C170" s="4">
        <v>2083449</v>
      </c>
    </row>
    <row r="171" spans="1:3" x14ac:dyDescent="0.2">
      <c r="A171" s="60" t="s">
        <v>227</v>
      </c>
      <c r="B171" s="4">
        <v>971035</v>
      </c>
      <c r="C171" s="4">
        <v>2156636</v>
      </c>
    </row>
    <row r="172" spans="1:3" x14ac:dyDescent="0.2">
      <c r="A172" s="61">
        <v>38749</v>
      </c>
      <c r="B172" s="4">
        <v>962456</v>
      </c>
      <c r="C172" s="4">
        <v>2274138</v>
      </c>
    </row>
    <row r="173" spans="1:3" x14ac:dyDescent="0.2">
      <c r="A173" s="61">
        <v>38777</v>
      </c>
      <c r="B173" s="4">
        <v>964291</v>
      </c>
      <c r="C173" s="4">
        <v>2377934</v>
      </c>
    </row>
    <row r="174" spans="1:3" x14ac:dyDescent="0.2">
      <c r="A174" s="61">
        <v>38808</v>
      </c>
      <c r="B174" s="4">
        <v>955975</v>
      </c>
      <c r="C174" s="4">
        <v>2285877</v>
      </c>
    </row>
    <row r="175" spans="1:3" x14ac:dyDescent="0.2">
      <c r="A175" s="60" t="s">
        <v>228</v>
      </c>
      <c r="B175" s="4">
        <v>1000240</v>
      </c>
      <c r="C175" s="4">
        <v>2246498</v>
      </c>
    </row>
    <row r="176" spans="1:3" x14ac:dyDescent="0.2">
      <c r="A176" s="61">
        <v>38869</v>
      </c>
      <c r="B176" s="4">
        <v>1060947</v>
      </c>
      <c r="C176" s="4">
        <v>2112537</v>
      </c>
    </row>
    <row r="177" spans="1:3" x14ac:dyDescent="0.2">
      <c r="A177" s="61">
        <v>38899</v>
      </c>
      <c r="B177" s="4">
        <v>1001839</v>
      </c>
      <c r="C177" s="4">
        <v>2076895</v>
      </c>
    </row>
    <row r="178" spans="1:3" x14ac:dyDescent="0.2">
      <c r="A178" s="61">
        <v>38930</v>
      </c>
      <c r="B178" s="4">
        <v>997418</v>
      </c>
      <c r="C178" s="4">
        <v>2130731</v>
      </c>
    </row>
    <row r="179" spans="1:3" x14ac:dyDescent="0.2">
      <c r="A179" s="60" t="s">
        <v>229</v>
      </c>
      <c r="B179" s="4">
        <v>967787</v>
      </c>
      <c r="C179" s="4">
        <v>2102327</v>
      </c>
    </row>
    <row r="180" spans="1:3" x14ac:dyDescent="0.2">
      <c r="A180" s="61">
        <v>38991</v>
      </c>
      <c r="B180" s="4">
        <v>1137967</v>
      </c>
      <c r="C180" s="4">
        <v>2220194</v>
      </c>
    </row>
    <row r="181" spans="1:3" x14ac:dyDescent="0.2">
      <c r="A181" s="61">
        <v>39022</v>
      </c>
      <c r="B181" s="4">
        <v>1084198</v>
      </c>
      <c r="C181" s="4">
        <v>2188338</v>
      </c>
    </row>
    <row r="182" spans="1:3" x14ac:dyDescent="0.2">
      <c r="A182" s="60" t="s">
        <v>230</v>
      </c>
      <c r="B182" s="4">
        <v>1131381</v>
      </c>
      <c r="C182" s="4">
        <v>2201960</v>
      </c>
    </row>
    <row r="183" spans="1:3" x14ac:dyDescent="0.2">
      <c r="A183" s="60" t="s">
        <v>231</v>
      </c>
      <c r="B183" s="4">
        <v>1149778</v>
      </c>
      <c r="C183" s="4">
        <v>2210708</v>
      </c>
    </row>
    <row r="184" spans="1:3" x14ac:dyDescent="0.2">
      <c r="A184" s="61">
        <v>39114</v>
      </c>
      <c r="B184" s="4">
        <v>1183517</v>
      </c>
      <c r="C184" s="4">
        <v>2150514</v>
      </c>
    </row>
    <row r="185" spans="1:3" x14ac:dyDescent="0.2">
      <c r="A185" s="61">
        <v>39142</v>
      </c>
      <c r="B185" s="4">
        <v>1167807</v>
      </c>
      <c r="C185" s="4">
        <v>2160767</v>
      </c>
    </row>
    <row r="186" spans="1:3" x14ac:dyDescent="0.2">
      <c r="A186" s="61">
        <v>39173</v>
      </c>
      <c r="B186" s="4">
        <v>1189878</v>
      </c>
      <c r="C186" s="4">
        <v>2100742</v>
      </c>
    </row>
    <row r="187" spans="1:3" x14ac:dyDescent="0.2">
      <c r="A187" s="60" t="s">
        <v>232</v>
      </c>
      <c r="B187" s="4">
        <v>1176237</v>
      </c>
      <c r="C187" s="4">
        <v>2144424</v>
      </c>
    </row>
    <row r="188" spans="1:3" x14ac:dyDescent="0.2">
      <c r="A188" s="61">
        <v>39234</v>
      </c>
      <c r="B188" s="4">
        <v>1136566</v>
      </c>
      <c r="C188" s="4">
        <v>2220227</v>
      </c>
    </row>
    <row r="189" spans="1:3" x14ac:dyDescent="0.2">
      <c r="A189" s="61">
        <v>39264</v>
      </c>
      <c r="B189" s="4">
        <v>1110147</v>
      </c>
      <c r="C189" s="4">
        <v>2285335</v>
      </c>
    </row>
    <row r="190" spans="1:3" x14ac:dyDescent="0.2">
      <c r="A190" s="61">
        <v>39295</v>
      </c>
      <c r="B190" s="4">
        <v>1389016</v>
      </c>
      <c r="C190" s="4">
        <v>2282864</v>
      </c>
    </row>
    <row r="191" spans="1:3" x14ac:dyDescent="0.2">
      <c r="A191" s="60" t="s">
        <v>233</v>
      </c>
      <c r="B191" s="4">
        <v>1472224</v>
      </c>
      <c r="C191" s="4">
        <v>2327592</v>
      </c>
    </row>
    <row r="192" spans="1:3" x14ac:dyDescent="0.2">
      <c r="A192" s="61">
        <v>39356</v>
      </c>
      <c r="B192" s="4">
        <v>1421854</v>
      </c>
      <c r="C192" s="4">
        <v>2272550</v>
      </c>
    </row>
    <row r="193" spans="1:3" x14ac:dyDescent="0.2">
      <c r="A193" s="61">
        <v>39387</v>
      </c>
      <c r="B193" s="4">
        <v>1482542</v>
      </c>
      <c r="C193" s="4">
        <v>2271743</v>
      </c>
    </row>
    <row r="194" spans="1:3" x14ac:dyDescent="0.2">
      <c r="A194" s="60" t="s">
        <v>234</v>
      </c>
      <c r="B194" s="4">
        <v>1521105</v>
      </c>
      <c r="C194" s="4">
        <v>2335424</v>
      </c>
    </row>
    <row r="195" spans="1:3" x14ac:dyDescent="0.2">
      <c r="A195" s="60" t="s">
        <v>235</v>
      </c>
      <c r="B195" s="4">
        <v>1561237</v>
      </c>
      <c r="C195" s="4">
        <v>2313559</v>
      </c>
    </row>
    <row r="196" spans="1:3" x14ac:dyDescent="0.2">
      <c r="A196" s="61">
        <v>39479</v>
      </c>
      <c r="B196" s="4">
        <v>1620641</v>
      </c>
      <c r="C196" s="4">
        <v>2337500</v>
      </c>
    </row>
    <row r="197" spans="1:3" x14ac:dyDescent="0.2">
      <c r="A197" s="61">
        <v>39508</v>
      </c>
      <c r="B197" s="4">
        <v>1659443</v>
      </c>
      <c r="C197" s="4">
        <v>2223728</v>
      </c>
    </row>
    <row r="198" spans="1:3" x14ac:dyDescent="0.2">
      <c r="A198" s="61">
        <v>39539</v>
      </c>
      <c r="B198" s="4">
        <v>1666952</v>
      </c>
      <c r="C198" s="4">
        <v>2185048</v>
      </c>
    </row>
    <row r="199" spans="1:3" x14ac:dyDescent="0.2">
      <c r="A199" s="60" t="s">
        <v>236</v>
      </c>
      <c r="B199" s="4">
        <v>1654522</v>
      </c>
      <c r="C199" s="4">
        <v>2104279</v>
      </c>
    </row>
    <row r="200" spans="1:3" x14ac:dyDescent="0.2">
      <c r="A200" s="61">
        <v>39600</v>
      </c>
      <c r="B200" s="4">
        <v>1677196</v>
      </c>
      <c r="C200" s="4">
        <v>2010182</v>
      </c>
    </row>
    <row r="201" spans="1:3" x14ac:dyDescent="0.2">
      <c r="A201" s="61">
        <v>39630</v>
      </c>
      <c r="B201" s="4">
        <v>1760308</v>
      </c>
      <c r="C201" s="4">
        <v>2051837</v>
      </c>
    </row>
    <row r="202" spans="1:3" x14ac:dyDescent="0.2">
      <c r="A202" s="61">
        <v>39661</v>
      </c>
      <c r="B202" s="4">
        <v>1540261</v>
      </c>
      <c r="C202" s="4">
        <v>2005739</v>
      </c>
    </row>
    <row r="203" spans="1:3" x14ac:dyDescent="0.2">
      <c r="A203" s="60" t="s">
        <v>237</v>
      </c>
      <c r="B203" s="4">
        <v>1557183</v>
      </c>
      <c r="C203" s="4">
        <v>1954860</v>
      </c>
    </row>
    <row r="204" spans="1:3" x14ac:dyDescent="0.2">
      <c r="A204" s="61">
        <v>39722</v>
      </c>
      <c r="B204" s="4">
        <v>1543137</v>
      </c>
      <c r="C204" s="4">
        <v>1859450</v>
      </c>
    </row>
    <row r="205" spans="1:3" x14ac:dyDescent="0.2">
      <c r="A205" s="61">
        <v>39753</v>
      </c>
      <c r="B205" s="4">
        <v>1464579</v>
      </c>
      <c r="C205" s="4">
        <v>1854319</v>
      </c>
    </row>
    <row r="206" spans="1:3" x14ac:dyDescent="0.2">
      <c r="A206" s="60" t="s">
        <v>238</v>
      </c>
      <c r="B206" s="4">
        <v>1506487</v>
      </c>
      <c r="C206" s="4">
        <v>1863324</v>
      </c>
    </row>
    <row r="207" spans="1:3" x14ac:dyDescent="0.2">
      <c r="A207" s="60" t="s">
        <v>239</v>
      </c>
      <c r="B207" s="4">
        <v>1505475.9</v>
      </c>
      <c r="C207" s="4">
        <v>1844989</v>
      </c>
    </row>
    <row r="208" spans="1:3" x14ac:dyDescent="0.2">
      <c r="A208" s="61">
        <v>39845</v>
      </c>
      <c r="B208" s="4">
        <v>1466898</v>
      </c>
      <c r="C208" s="4">
        <v>1768832.4</v>
      </c>
    </row>
    <row r="209" spans="1:3" x14ac:dyDescent="0.2">
      <c r="A209" s="61">
        <v>39873</v>
      </c>
      <c r="B209" s="4">
        <v>1566931.1</v>
      </c>
      <c r="C209" s="4">
        <v>1771411.8</v>
      </c>
    </row>
    <row r="210" spans="1:3" x14ac:dyDescent="0.2">
      <c r="A210" s="61">
        <v>39904</v>
      </c>
      <c r="B210" s="4">
        <v>1555819.8</v>
      </c>
      <c r="C210" s="4">
        <v>1695958.3</v>
      </c>
    </row>
    <row r="211" spans="1:3" x14ac:dyDescent="0.2">
      <c r="A211" s="60" t="s">
        <v>240</v>
      </c>
      <c r="B211" s="4">
        <v>1617505.9</v>
      </c>
      <c r="C211" s="4">
        <v>1553962.3</v>
      </c>
    </row>
    <row r="212" spans="1:3" x14ac:dyDescent="0.2">
      <c r="A212" s="61">
        <v>39965</v>
      </c>
      <c r="B212" s="4">
        <v>1638599.8</v>
      </c>
      <c r="C212" s="4">
        <v>1547740.2</v>
      </c>
    </row>
    <row r="213" spans="1:3" x14ac:dyDescent="0.2">
      <c r="A213" s="61">
        <v>39995</v>
      </c>
      <c r="B213" s="4">
        <v>1601545.5</v>
      </c>
      <c r="C213" s="4">
        <v>1394072.8</v>
      </c>
    </row>
    <row r="214" spans="1:3" x14ac:dyDescent="0.2">
      <c r="A214" s="61">
        <v>40026</v>
      </c>
      <c r="B214" s="4">
        <v>1551329</v>
      </c>
      <c r="C214" s="4">
        <v>1383843.7</v>
      </c>
    </row>
    <row r="215" spans="1:3" x14ac:dyDescent="0.2">
      <c r="A215" s="60" t="s">
        <v>241</v>
      </c>
      <c r="B215" s="4">
        <v>1451397.9</v>
      </c>
      <c r="C215" s="4">
        <v>1327758.6000000001</v>
      </c>
    </row>
    <row r="216" spans="1:3" x14ac:dyDescent="0.2">
      <c r="A216" s="61">
        <v>40087</v>
      </c>
      <c r="B216" s="4">
        <v>1362550.3</v>
      </c>
      <c r="C216" s="4">
        <v>1304626.8</v>
      </c>
    </row>
    <row r="217" spans="1:3" x14ac:dyDescent="0.2">
      <c r="A217" s="61">
        <v>40118</v>
      </c>
      <c r="B217" s="4">
        <v>1319867.7</v>
      </c>
      <c r="C217" s="4">
        <v>1231418</v>
      </c>
    </row>
    <row r="218" spans="1:3" x14ac:dyDescent="0.2">
      <c r="A218" s="60" t="s">
        <v>242</v>
      </c>
      <c r="B218" s="4">
        <v>1193436.8999999999</v>
      </c>
      <c r="C218" s="4">
        <v>1156009.8999999999</v>
      </c>
    </row>
    <row r="219" spans="1:3" x14ac:dyDescent="0.2">
      <c r="A219" s="60" t="s">
        <v>243</v>
      </c>
      <c r="B219" s="4">
        <v>1153694.3</v>
      </c>
      <c r="C219" s="4">
        <v>1132593.7</v>
      </c>
    </row>
    <row r="220" spans="1:3" x14ac:dyDescent="0.2">
      <c r="A220" s="61">
        <v>40210</v>
      </c>
      <c r="B220" s="4">
        <v>1150013.8999999999</v>
      </c>
      <c r="C220" s="4">
        <v>1187033.8</v>
      </c>
    </row>
    <row r="221" spans="1:3" x14ac:dyDescent="0.2">
      <c r="A221" s="61">
        <v>40238</v>
      </c>
      <c r="B221" s="4">
        <v>1047904.7</v>
      </c>
      <c r="C221" s="4">
        <v>1269978.2</v>
      </c>
    </row>
    <row r="222" spans="1:3" x14ac:dyDescent="0.2">
      <c r="A222" s="61">
        <v>40269</v>
      </c>
      <c r="B222" s="4">
        <v>1012762.9</v>
      </c>
      <c r="C222" s="4">
        <v>1215251.7</v>
      </c>
    </row>
    <row r="223" spans="1:3" x14ac:dyDescent="0.2">
      <c r="A223" s="60" t="s">
        <v>244</v>
      </c>
      <c r="B223" s="4">
        <v>951369.1</v>
      </c>
      <c r="C223" s="4">
        <v>1339655.8</v>
      </c>
    </row>
    <row r="224" spans="1:3" x14ac:dyDescent="0.2">
      <c r="A224" s="61">
        <v>40330</v>
      </c>
      <c r="B224" s="51">
        <v>896022.3</v>
      </c>
      <c r="C224" s="4">
        <v>1347142.7</v>
      </c>
    </row>
    <row r="225" spans="1:3" x14ac:dyDescent="0.2">
      <c r="A225" s="61">
        <v>40360</v>
      </c>
      <c r="B225" s="4">
        <v>894137.4</v>
      </c>
      <c r="C225" s="4">
        <v>1339623</v>
      </c>
    </row>
    <row r="226" spans="1:3" x14ac:dyDescent="0.2">
      <c r="A226" s="61">
        <v>40391</v>
      </c>
      <c r="B226" s="4">
        <v>914241.9</v>
      </c>
      <c r="C226" s="4">
        <v>1347361.4</v>
      </c>
    </row>
    <row r="227" spans="1:3" x14ac:dyDescent="0.2">
      <c r="A227" s="60" t="s">
        <v>245</v>
      </c>
      <c r="B227" s="4">
        <v>922893.6</v>
      </c>
      <c r="C227" s="4">
        <v>1322078.2</v>
      </c>
    </row>
    <row r="228" spans="1:3" x14ac:dyDescent="0.2">
      <c r="A228" s="61">
        <v>40452</v>
      </c>
      <c r="B228" s="4">
        <v>919291.6</v>
      </c>
      <c r="C228" s="4">
        <v>1331981.8</v>
      </c>
    </row>
    <row r="229" spans="1:3" x14ac:dyDescent="0.2">
      <c r="A229" s="61">
        <v>40483</v>
      </c>
      <c r="B229" s="4">
        <v>909122.5</v>
      </c>
      <c r="C229" s="4">
        <v>1453537.1</v>
      </c>
    </row>
    <row r="230" spans="1:3" x14ac:dyDescent="0.2">
      <c r="A230" s="60" t="s">
        <v>246</v>
      </c>
      <c r="B230" s="4">
        <v>874203.7</v>
      </c>
      <c r="C230" s="4">
        <v>1565170.1</v>
      </c>
    </row>
    <row r="231" spans="1:3" x14ac:dyDescent="0.2">
      <c r="A231" s="60" t="s">
        <v>247</v>
      </c>
      <c r="B231" s="4">
        <v>848207.4</v>
      </c>
      <c r="C231" s="4">
        <v>1574213</v>
      </c>
    </row>
    <row r="232" spans="1:3" x14ac:dyDescent="0.2">
      <c r="A232" s="61">
        <v>40575</v>
      </c>
      <c r="B232" s="4">
        <v>818148.4</v>
      </c>
      <c r="C232" s="4">
        <v>1500505</v>
      </c>
    </row>
    <row r="233" spans="1:3" x14ac:dyDescent="0.2">
      <c r="A233" s="61">
        <v>40603</v>
      </c>
      <c r="B233" s="4">
        <v>782888.5</v>
      </c>
      <c r="C233" s="4">
        <v>1454236.9</v>
      </c>
    </row>
    <row r="234" spans="1:3" x14ac:dyDescent="0.2">
      <c r="A234" s="61">
        <v>40634</v>
      </c>
      <c r="B234" s="4">
        <v>763880.6</v>
      </c>
      <c r="C234" s="4">
        <v>1517179.9</v>
      </c>
    </row>
    <row r="235" spans="1:3" x14ac:dyDescent="0.2">
      <c r="A235" s="60" t="s">
        <v>248</v>
      </c>
      <c r="B235" s="4">
        <v>719793.1</v>
      </c>
      <c r="C235" s="4">
        <v>1486445.8</v>
      </c>
    </row>
    <row r="236" spans="1:3" x14ac:dyDescent="0.2">
      <c r="A236" s="61">
        <v>40695</v>
      </c>
      <c r="B236" s="4">
        <v>709449</v>
      </c>
      <c r="C236" s="4">
        <v>1550302</v>
      </c>
    </row>
    <row r="237" spans="1:3" x14ac:dyDescent="0.2">
      <c r="A237" s="61">
        <v>40725</v>
      </c>
      <c r="B237" s="4">
        <v>688378.2</v>
      </c>
      <c r="C237" s="4">
        <v>1557860.1</v>
      </c>
    </row>
    <row r="238" spans="1:3" x14ac:dyDescent="0.2">
      <c r="A238" s="61">
        <v>40756</v>
      </c>
      <c r="B238" s="4">
        <v>767825.6</v>
      </c>
      <c r="C238" s="4">
        <v>1617015.8</v>
      </c>
    </row>
    <row r="239" spans="1:3" x14ac:dyDescent="0.2">
      <c r="A239" s="60" t="s">
        <v>249</v>
      </c>
      <c r="B239" s="4">
        <v>761761</v>
      </c>
      <c r="C239" s="4">
        <v>1661246.1</v>
      </c>
    </row>
    <row r="240" spans="1:3" x14ac:dyDescent="0.2">
      <c r="A240" s="61">
        <v>40817</v>
      </c>
      <c r="B240" s="4">
        <v>797794.6</v>
      </c>
      <c r="C240" s="4">
        <v>1694377.3</v>
      </c>
    </row>
    <row r="241" spans="1:3" x14ac:dyDescent="0.2">
      <c r="A241" s="61">
        <v>40848</v>
      </c>
      <c r="B241" s="4">
        <v>824440.3</v>
      </c>
      <c r="C241" s="4">
        <v>1601072.8</v>
      </c>
    </row>
    <row r="242" spans="1:3" x14ac:dyDescent="0.2">
      <c r="A242" s="60" t="s">
        <v>250</v>
      </c>
      <c r="B242" s="4">
        <v>851247.9</v>
      </c>
      <c r="C242" s="4">
        <v>1529733.9</v>
      </c>
    </row>
    <row r="243" spans="1:3" x14ac:dyDescent="0.2">
      <c r="A243" s="60" t="s">
        <v>251</v>
      </c>
      <c r="B243" s="4">
        <v>848025.08</v>
      </c>
      <c r="C243" s="4">
        <v>1574633.7</v>
      </c>
    </row>
    <row r="244" spans="1:3" x14ac:dyDescent="0.2">
      <c r="A244" s="61">
        <v>40940</v>
      </c>
      <c r="B244" s="4">
        <v>833625.39</v>
      </c>
      <c r="C244" s="4">
        <v>1595612.4</v>
      </c>
    </row>
    <row r="245" spans="1:3" x14ac:dyDescent="0.2">
      <c r="A245" s="61">
        <v>40969</v>
      </c>
      <c r="B245" s="4">
        <v>922170.67</v>
      </c>
      <c r="C245" s="4">
        <v>1558650.66</v>
      </c>
    </row>
    <row r="246" spans="1:3" x14ac:dyDescent="0.2">
      <c r="A246" s="61">
        <v>41000</v>
      </c>
      <c r="B246" s="4">
        <v>924240.87</v>
      </c>
      <c r="C246" s="4">
        <v>1579388.75</v>
      </c>
    </row>
    <row r="247" spans="1:3" x14ac:dyDescent="0.2">
      <c r="A247" s="60" t="s">
        <v>252</v>
      </c>
      <c r="B247" s="4">
        <v>1046059.47</v>
      </c>
      <c r="C247" s="4">
        <v>1600517.41</v>
      </c>
    </row>
    <row r="248" spans="1:3" x14ac:dyDescent="0.2">
      <c r="A248" s="61">
        <v>41061</v>
      </c>
      <c r="B248" s="4">
        <v>1097703.75</v>
      </c>
      <c r="C248" s="4">
        <v>1499837.34</v>
      </c>
    </row>
    <row r="249" spans="1:3" x14ac:dyDescent="0.2">
      <c r="A249" s="61">
        <v>41091</v>
      </c>
      <c r="B249" s="4">
        <v>1106357.21</v>
      </c>
      <c r="C249" s="4">
        <v>1634064.37</v>
      </c>
    </row>
    <row r="250" spans="1:3" x14ac:dyDescent="0.2">
      <c r="A250" s="61">
        <v>41122</v>
      </c>
      <c r="B250" s="4">
        <v>1014554.02</v>
      </c>
      <c r="C250" s="4">
        <v>1543596.34</v>
      </c>
    </row>
    <row r="251" spans="1:3" x14ac:dyDescent="0.2">
      <c r="A251" s="60" t="s">
        <v>253</v>
      </c>
      <c r="B251" s="4">
        <v>1035953.95</v>
      </c>
      <c r="C251" s="4">
        <v>1538539.99</v>
      </c>
    </row>
    <row r="252" spans="1:3" x14ac:dyDescent="0.2">
      <c r="A252" s="61">
        <v>41183</v>
      </c>
      <c r="B252" s="4">
        <v>1013495.69</v>
      </c>
      <c r="C252" s="4">
        <v>1514681.35</v>
      </c>
    </row>
    <row r="253" spans="1:3" x14ac:dyDescent="0.2">
      <c r="A253" s="61">
        <v>41214</v>
      </c>
      <c r="B253" s="4">
        <v>985865.44</v>
      </c>
      <c r="C253" s="4">
        <v>1491601.29</v>
      </c>
    </row>
    <row r="254" spans="1:3" x14ac:dyDescent="0.2">
      <c r="A254" s="60" t="s">
        <v>254</v>
      </c>
      <c r="B254" s="4">
        <v>1016323.46</v>
      </c>
      <c r="C254" s="4">
        <v>1415289.19</v>
      </c>
    </row>
    <row r="255" spans="1:3" x14ac:dyDescent="0.2">
      <c r="A255" s="60" t="s">
        <v>255</v>
      </c>
      <c r="B255" s="4">
        <v>1020186.65</v>
      </c>
      <c r="C255" s="4">
        <v>1418612.33</v>
      </c>
    </row>
    <row r="256" spans="1:3" x14ac:dyDescent="0.2">
      <c r="A256" s="61">
        <v>41306</v>
      </c>
      <c r="B256" s="4">
        <v>1017282.37</v>
      </c>
      <c r="C256" s="4">
        <v>1412120.3</v>
      </c>
    </row>
    <row r="257" spans="1:3" x14ac:dyDescent="0.2">
      <c r="A257" s="61">
        <v>41334</v>
      </c>
      <c r="B257" s="4">
        <v>968359.54</v>
      </c>
      <c r="C257" s="4">
        <v>1363038.03</v>
      </c>
    </row>
    <row r="258" spans="1:3" x14ac:dyDescent="0.2">
      <c r="A258" s="61">
        <v>41365</v>
      </c>
      <c r="B258" s="4">
        <v>987755.38</v>
      </c>
      <c r="C258" s="4">
        <v>1356255.08</v>
      </c>
    </row>
    <row r="259" spans="1:3" x14ac:dyDescent="0.2">
      <c r="A259" s="60" t="s">
        <v>256</v>
      </c>
      <c r="B259" s="4">
        <v>915708.13</v>
      </c>
      <c r="C259" s="4">
        <v>1244917.54</v>
      </c>
    </row>
    <row r="260" spans="1:3" x14ac:dyDescent="0.2">
      <c r="A260" s="61">
        <v>41426</v>
      </c>
      <c r="B260" s="4">
        <v>872533.85</v>
      </c>
      <c r="C260" s="4">
        <v>1331235.78</v>
      </c>
    </row>
    <row r="261" spans="1:3" x14ac:dyDescent="0.2">
      <c r="A261" s="61">
        <v>41456</v>
      </c>
      <c r="B261" s="4">
        <v>873656.55</v>
      </c>
      <c r="C261" s="4">
        <v>1323445.77</v>
      </c>
    </row>
    <row r="262" spans="1:3" x14ac:dyDescent="0.2">
      <c r="A262" s="61">
        <v>41487</v>
      </c>
      <c r="B262" s="4">
        <v>875080.38</v>
      </c>
      <c r="C262" s="4">
        <v>1323038.0900000001</v>
      </c>
    </row>
    <row r="263" spans="1:3" x14ac:dyDescent="0.2">
      <c r="A263" s="60" t="s">
        <v>257</v>
      </c>
      <c r="B263" s="4">
        <v>848935.16</v>
      </c>
      <c r="C263" s="4">
        <v>1310156.5</v>
      </c>
    </row>
    <row r="264" spans="1:3" x14ac:dyDescent="0.2">
      <c r="A264" s="61">
        <v>41548</v>
      </c>
      <c r="B264" s="4">
        <v>846370.66</v>
      </c>
      <c r="C264" s="4">
        <v>1379365.39</v>
      </c>
    </row>
    <row r="265" spans="1:3" x14ac:dyDescent="0.2">
      <c r="A265" s="61">
        <v>41579</v>
      </c>
      <c r="B265" s="4">
        <v>850307.47</v>
      </c>
      <c r="C265" s="4">
        <v>1362683.08</v>
      </c>
    </row>
    <row r="266" spans="1:3" x14ac:dyDescent="0.2">
      <c r="A266" s="60" t="s">
        <v>258</v>
      </c>
      <c r="B266" s="4">
        <v>835762.35</v>
      </c>
      <c r="C266" s="4">
        <v>1383519.51</v>
      </c>
    </row>
    <row r="267" spans="1:3" x14ac:dyDescent="0.2">
      <c r="A267" s="60" t="s">
        <v>259</v>
      </c>
      <c r="B267" s="4">
        <v>858892.28</v>
      </c>
      <c r="C267" s="4">
        <v>1375809.27</v>
      </c>
    </row>
    <row r="268" spans="1:3" x14ac:dyDescent="0.2">
      <c r="A268" s="61">
        <v>41671</v>
      </c>
      <c r="B268" s="4">
        <v>859130.11</v>
      </c>
      <c r="C268" s="4">
        <v>1441865.24</v>
      </c>
    </row>
    <row r="269" spans="1:3" x14ac:dyDescent="0.2">
      <c r="A269" s="61">
        <v>41699</v>
      </c>
      <c r="B269" s="4">
        <v>808048.75</v>
      </c>
      <c r="C269" s="4">
        <v>1552160.16</v>
      </c>
    </row>
    <row r="270" spans="1:3" x14ac:dyDescent="0.2">
      <c r="A270" s="61">
        <v>41730</v>
      </c>
      <c r="B270" s="4">
        <v>794047.25</v>
      </c>
      <c r="C270" s="4">
        <v>1467806.2</v>
      </c>
    </row>
    <row r="271" spans="1:3" x14ac:dyDescent="0.2">
      <c r="A271" s="60" t="s">
        <v>260</v>
      </c>
      <c r="B271" s="4">
        <v>791262.71</v>
      </c>
      <c r="C271" s="4">
        <v>1474537.6</v>
      </c>
    </row>
    <row r="272" spans="1:3" x14ac:dyDescent="0.2">
      <c r="A272" s="61">
        <v>41791</v>
      </c>
      <c r="B272" s="4">
        <v>805634.46</v>
      </c>
      <c r="C272" s="4">
        <v>1419663.51</v>
      </c>
    </row>
    <row r="273" spans="1:3" x14ac:dyDescent="0.2">
      <c r="A273" s="61">
        <v>41821</v>
      </c>
      <c r="B273" s="4">
        <v>834945.37</v>
      </c>
      <c r="C273" s="4">
        <v>1368617.19</v>
      </c>
    </row>
    <row r="274" spans="1:3" x14ac:dyDescent="0.2">
      <c r="A274" s="61">
        <v>41852</v>
      </c>
      <c r="B274" s="4">
        <v>861357.73</v>
      </c>
      <c r="C274" s="4">
        <v>1431740.65</v>
      </c>
    </row>
    <row r="275" spans="1:3" x14ac:dyDescent="0.2">
      <c r="A275" s="60" t="s">
        <v>261</v>
      </c>
      <c r="B275" s="4">
        <v>901639.2</v>
      </c>
      <c r="C275" s="4">
        <v>1433783.43</v>
      </c>
    </row>
    <row r="276" spans="1:3" x14ac:dyDescent="0.2">
      <c r="A276" s="61">
        <v>41913</v>
      </c>
      <c r="B276" s="4">
        <v>933254.38</v>
      </c>
      <c r="C276" s="4">
        <v>1405707.96</v>
      </c>
    </row>
    <row r="277" spans="1:3" x14ac:dyDescent="0.2">
      <c r="A277" s="61">
        <v>41944</v>
      </c>
      <c r="B277" s="4">
        <v>937827.43</v>
      </c>
      <c r="C277" s="4">
        <v>1441505.35</v>
      </c>
    </row>
    <row r="278" spans="1:3" x14ac:dyDescent="0.2">
      <c r="A278" s="60" t="s">
        <v>262</v>
      </c>
      <c r="B278" s="4">
        <v>924033.64</v>
      </c>
      <c r="C278" s="4">
        <v>1455041.68</v>
      </c>
    </row>
    <row r="279" spans="1:3" x14ac:dyDescent="0.2">
      <c r="A279" s="60" t="s">
        <v>263</v>
      </c>
      <c r="B279" s="4">
        <v>930440.75</v>
      </c>
      <c r="C279" s="4">
        <v>1470685.91</v>
      </c>
    </row>
    <row r="280" spans="1:3" x14ac:dyDescent="0.2">
      <c r="A280" s="61">
        <v>42036</v>
      </c>
      <c r="B280" s="4">
        <v>942061.01</v>
      </c>
      <c r="C280" s="4">
        <v>1424706.93</v>
      </c>
    </row>
    <row r="281" spans="1:3" x14ac:dyDescent="0.2">
      <c r="A281" s="61">
        <v>42064</v>
      </c>
      <c r="B281" s="4">
        <v>981778.12</v>
      </c>
      <c r="C281" s="4">
        <v>1382366.83</v>
      </c>
    </row>
    <row r="282" spans="1:3" x14ac:dyDescent="0.2">
      <c r="A282" s="61">
        <v>42095</v>
      </c>
      <c r="B282" s="4">
        <v>1021477.79</v>
      </c>
      <c r="C282" s="4">
        <v>1431621.71</v>
      </c>
    </row>
    <row r="283" spans="1:3" x14ac:dyDescent="0.2">
      <c r="A283" s="60" t="s">
        <v>264</v>
      </c>
      <c r="B283" s="4">
        <v>1024684.56</v>
      </c>
      <c r="C283" s="4">
        <v>1459142.84</v>
      </c>
    </row>
    <row r="284" spans="1:3" x14ac:dyDescent="0.2">
      <c r="A284" s="61">
        <v>42156</v>
      </c>
      <c r="B284" s="4">
        <v>1059393.43</v>
      </c>
      <c r="C284" s="4">
        <v>1439989.34</v>
      </c>
    </row>
    <row r="285" spans="1:3" x14ac:dyDescent="0.2">
      <c r="A285" s="61">
        <v>42186</v>
      </c>
      <c r="B285" s="4">
        <v>1074675.93</v>
      </c>
      <c r="C285" s="4">
        <v>1517369.72</v>
      </c>
    </row>
    <row r="286" spans="1:3" x14ac:dyDescent="0.2">
      <c r="A286" s="61">
        <v>42217</v>
      </c>
      <c r="B286" s="4">
        <v>1100838.72</v>
      </c>
      <c r="C286" s="4">
        <v>1489313.78</v>
      </c>
    </row>
    <row r="287" spans="1:3" x14ac:dyDescent="0.2">
      <c r="A287" s="60" t="s">
        <v>265</v>
      </c>
      <c r="B287" s="4">
        <v>1104790.6100000001</v>
      </c>
      <c r="C287" s="4">
        <v>1503427.6</v>
      </c>
    </row>
    <row r="288" spans="1:3" x14ac:dyDescent="0.2">
      <c r="A288" s="61">
        <v>42278</v>
      </c>
      <c r="B288" s="4">
        <v>1105651.18</v>
      </c>
      <c r="C288" s="4">
        <v>1454078.49</v>
      </c>
    </row>
    <row r="289" spans="1:3" x14ac:dyDescent="0.2">
      <c r="A289" s="61">
        <v>42309</v>
      </c>
      <c r="B289" s="4">
        <v>1143666.01</v>
      </c>
      <c r="C289" s="4">
        <v>1581292.14</v>
      </c>
    </row>
    <row r="290" spans="1:3" x14ac:dyDescent="0.2">
      <c r="A290" s="60" t="s">
        <v>266</v>
      </c>
      <c r="B290" s="4">
        <v>1157188.83</v>
      </c>
      <c r="C290" s="4">
        <v>1568997.56</v>
      </c>
    </row>
    <row r="291" spans="1:3" x14ac:dyDescent="0.2">
      <c r="A291" s="60" t="s">
        <v>267</v>
      </c>
      <c r="B291" s="4">
        <v>1141870.6200000001</v>
      </c>
      <c r="C291" s="4">
        <v>1529026.29</v>
      </c>
    </row>
    <row r="292" spans="1:3" x14ac:dyDescent="0.2">
      <c r="A292" s="61">
        <v>42401</v>
      </c>
      <c r="B292" s="4">
        <v>1128678.33</v>
      </c>
      <c r="C292" s="4">
        <v>1524958.46</v>
      </c>
    </row>
    <row r="293" spans="1:3" x14ac:dyDescent="0.2">
      <c r="A293" s="61">
        <v>42430</v>
      </c>
      <c r="B293" s="4">
        <v>1104597.98</v>
      </c>
      <c r="C293" s="4">
        <v>1512511.11</v>
      </c>
    </row>
    <row r="294" spans="1:3" x14ac:dyDescent="0.2">
      <c r="A294" s="61">
        <v>42461</v>
      </c>
      <c r="B294" s="4">
        <v>1077375.1100000001</v>
      </c>
      <c r="C294" s="4">
        <v>1493966.83</v>
      </c>
    </row>
    <row r="295" spans="1:3" x14ac:dyDescent="0.2">
      <c r="A295" s="60" t="s">
        <v>268</v>
      </c>
      <c r="B295" s="4">
        <v>1043384.22</v>
      </c>
      <c r="C295" s="4">
        <v>1446255.59</v>
      </c>
    </row>
    <row r="296" spans="1:3" x14ac:dyDescent="0.2">
      <c r="A296" s="61">
        <v>42522</v>
      </c>
      <c r="B296" s="4">
        <v>1033022.5</v>
      </c>
      <c r="C296" s="4">
        <v>1522676.04</v>
      </c>
    </row>
    <row r="297" spans="1:3" x14ac:dyDescent="0.2">
      <c r="A297" s="61">
        <v>42552</v>
      </c>
      <c r="B297" s="4">
        <v>1023094.43</v>
      </c>
      <c r="C297" s="4">
        <v>1425317.88</v>
      </c>
    </row>
    <row r="298" spans="1:3" x14ac:dyDescent="0.2">
      <c r="A298" s="61">
        <v>42583</v>
      </c>
      <c r="B298" s="4">
        <v>1004259.66</v>
      </c>
      <c r="C298" s="4">
        <v>1476082.83</v>
      </c>
    </row>
    <row r="299" spans="1:3" x14ac:dyDescent="0.2">
      <c r="A299" s="60" t="s">
        <v>269</v>
      </c>
      <c r="B299" s="4">
        <v>993674.31</v>
      </c>
      <c r="C299" s="4">
        <v>1483439.67</v>
      </c>
    </row>
    <row r="300" spans="1:3" x14ac:dyDescent="0.2">
      <c r="A300" s="61">
        <v>42644</v>
      </c>
      <c r="B300" s="4">
        <v>1049860.8600000001</v>
      </c>
      <c r="C300" s="4">
        <v>1501196.92</v>
      </c>
    </row>
    <row r="301" spans="1:3" x14ac:dyDescent="0.2">
      <c r="A301" s="61">
        <v>42675</v>
      </c>
      <c r="B301" s="4">
        <v>1102261.02</v>
      </c>
      <c r="C301" s="4">
        <v>1410631.92</v>
      </c>
    </row>
    <row r="302" spans="1:3" x14ac:dyDescent="0.2">
      <c r="A302" s="60" t="s">
        <v>270</v>
      </c>
      <c r="B302" s="4">
        <v>1165684.33</v>
      </c>
      <c r="C302" s="4">
        <v>1417522.6</v>
      </c>
    </row>
    <row r="303" spans="1:3" x14ac:dyDescent="0.2">
      <c r="A303" s="60" t="s">
        <v>271</v>
      </c>
      <c r="B303" s="4">
        <v>1192299.1299999999</v>
      </c>
      <c r="C303" s="4">
        <v>1461335.24</v>
      </c>
    </row>
    <row r="304" spans="1:3" x14ac:dyDescent="0.2">
      <c r="A304" s="61">
        <v>42767</v>
      </c>
      <c r="B304" s="4">
        <v>1224033.6000000001</v>
      </c>
      <c r="C304" s="4">
        <v>1469999.91</v>
      </c>
    </row>
    <row r="305" spans="1:3" x14ac:dyDescent="0.2">
      <c r="A305" s="61">
        <v>42795</v>
      </c>
      <c r="B305" s="4">
        <v>1359081.75</v>
      </c>
      <c r="C305" s="4">
        <v>1496273.75</v>
      </c>
    </row>
    <row r="306" spans="1:3" x14ac:dyDescent="0.2">
      <c r="A306" s="61">
        <v>42826</v>
      </c>
      <c r="B306" s="4">
        <v>1435617.41</v>
      </c>
      <c r="C306" s="4">
        <v>1494397.97</v>
      </c>
    </row>
    <row r="307" spans="1:3" x14ac:dyDescent="0.2">
      <c r="A307" s="60" t="s">
        <v>272</v>
      </c>
      <c r="B307" s="4">
        <v>1514852.92</v>
      </c>
      <c r="C307" s="4">
        <v>1535830.56</v>
      </c>
    </row>
    <row r="308" spans="1:3" x14ac:dyDescent="0.2">
      <c r="A308" s="61">
        <v>42887</v>
      </c>
      <c r="B308" s="4">
        <v>1628104.02</v>
      </c>
      <c r="C308" s="4">
        <v>1613986.53</v>
      </c>
    </row>
    <row r="309" spans="1:3" x14ac:dyDescent="0.2">
      <c r="A309" s="61">
        <v>42917</v>
      </c>
      <c r="B309" s="4">
        <v>1721051.52</v>
      </c>
      <c r="C309" s="4">
        <v>1603039.61</v>
      </c>
    </row>
    <row r="310" spans="1:3" x14ac:dyDescent="0.2">
      <c r="A310" s="61">
        <v>42948</v>
      </c>
      <c r="B310" s="4">
        <v>1749308.1</v>
      </c>
      <c r="C310" s="4">
        <v>1725367.85</v>
      </c>
    </row>
    <row r="311" spans="1:3" x14ac:dyDescent="0.2">
      <c r="A311" s="60" t="s">
        <v>273</v>
      </c>
      <c r="B311" s="4">
        <v>1841039.38</v>
      </c>
      <c r="C311" s="4">
        <v>1737668.35</v>
      </c>
    </row>
    <row r="312" spans="1:3" x14ac:dyDescent="0.2">
      <c r="A312" s="61">
        <v>43009</v>
      </c>
      <c r="B312" s="4">
        <v>1826356.84</v>
      </c>
      <c r="C312" s="4">
        <v>1757133.43</v>
      </c>
    </row>
    <row r="313" spans="1:3" x14ac:dyDescent="0.2">
      <c r="A313" s="61">
        <v>43040</v>
      </c>
      <c r="B313" s="4">
        <v>1862182.24</v>
      </c>
      <c r="C313" s="4">
        <v>1777523.76</v>
      </c>
    </row>
    <row r="314" spans="1:3" x14ac:dyDescent="0.2">
      <c r="A314" s="60" t="s">
        <v>274</v>
      </c>
      <c r="B314" s="4">
        <v>1853589</v>
      </c>
      <c r="C314" s="4">
        <v>1776145</v>
      </c>
    </row>
    <row r="315" spans="1:3" x14ac:dyDescent="0.2">
      <c r="A315" s="60" t="s">
        <v>275</v>
      </c>
      <c r="B315" s="4">
        <v>1888533.74327</v>
      </c>
      <c r="C315" s="4">
        <v>1758577.6398099996</v>
      </c>
    </row>
    <row r="316" spans="1:3" x14ac:dyDescent="0.2">
      <c r="A316" s="61">
        <v>43132</v>
      </c>
      <c r="B316" s="4">
        <v>1926529.8488599998</v>
      </c>
      <c r="C316" s="4">
        <v>1785671.3874099997</v>
      </c>
    </row>
    <row r="317" spans="1:3" x14ac:dyDescent="0.2">
      <c r="A317" s="61">
        <v>43160</v>
      </c>
      <c r="B317" s="4">
        <v>1898546.7660099997</v>
      </c>
      <c r="C317" s="4">
        <v>1757602.82054</v>
      </c>
    </row>
    <row r="318" spans="1:3" x14ac:dyDescent="0.2">
      <c r="A318" s="61">
        <v>43191</v>
      </c>
      <c r="B318" s="4">
        <v>1895179.8396099999</v>
      </c>
      <c r="C318" s="4">
        <v>1834007.8549499998</v>
      </c>
    </row>
    <row r="319" spans="1:3" x14ac:dyDescent="0.2">
      <c r="A319" s="60" t="s">
        <v>276</v>
      </c>
      <c r="B319" s="4">
        <v>1919378.8916699998</v>
      </c>
      <c r="C319" s="4">
        <v>1900406.0287299999</v>
      </c>
    </row>
    <row r="320" spans="1:3" x14ac:dyDescent="0.2">
      <c r="A320" s="61">
        <v>43252</v>
      </c>
      <c r="B320" s="4">
        <v>1842805.4944800001</v>
      </c>
      <c r="C320" s="4">
        <v>1792895.0323400002</v>
      </c>
    </row>
    <row r="321" spans="1:3" x14ac:dyDescent="0.2">
      <c r="A321" s="61">
        <v>43282</v>
      </c>
      <c r="B321" s="4">
        <v>1876439.95417</v>
      </c>
      <c r="C321" s="4">
        <v>1948473.2176899998</v>
      </c>
    </row>
    <row r="322" spans="1:3" x14ac:dyDescent="0.2">
      <c r="A322" s="61">
        <v>43313</v>
      </c>
      <c r="B322" s="4">
        <v>1908750.2236500001</v>
      </c>
      <c r="C322" s="4">
        <v>1765756.5487199998</v>
      </c>
    </row>
    <row r="323" spans="1:3" x14ac:dyDescent="0.2">
      <c r="A323" s="60" t="s">
        <v>277</v>
      </c>
      <c r="B323" s="4">
        <v>1885151.6837600002</v>
      </c>
      <c r="C323" s="4">
        <v>1773420.7379099999</v>
      </c>
    </row>
    <row r="324" spans="1:3" x14ac:dyDescent="0.2">
      <c r="A324" s="61">
        <v>43374</v>
      </c>
      <c r="B324" s="4">
        <v>1972338.1992000001</v>
      </c>
      <c r="C324" s="4">
        <v>1799286.54657</v>
      </c>
    </row>
    <row r="325" spans="1:3" x14ac:dyDescent="0.2">
      <c r="A325" s="61">
        <v>43405</v>
      </c>
      <c r="B325" s="4">
        <v>1953818.3945499999</v>
      </c>
      <c r="C325" s="4">
        <v>1760591.00257</v>
      </c>
    </row>
    <row r="326" spans="1:3" x14ac:dyDescent="0.2">
      <c r="A326" s="60" t="s">
        <v>278</v>
      </c>
      <c r="B326" s="4">
        <v>1957414.6978499999</v>
      </c>
      <c r="C326" s="4">
        <v>1766458.6772100001</v>
      </c>
    </row>
    <row r="327" spans="1:3" x14ac:dyDescent="0.2">
      <c r="A327" s="60" t="s">
        <v>426</v>
      </c>
      <c r="B327" s="4">
        <v>1936654.69</v>
      </c>
      <c r="C327" s="4">
        <v>1809024.93</v>
      </c>
    </row>
    <row r="328" spans="1:3" x14ac:dyDescent="0.2">
      <c r="A328" s="61">
        <v>43497</v>
      </c>
      <c r="B328" s="4">
        <v>1942338.13</v>
      </c>
      <c r="C328" s="4">
        <v>1764308.22</v>
      </c>
    </row>
    <row r="329" spans="1:3" x14ac:dyDescent="0.2">
      <c r="A329" s="61">
        <v>43525</v>
      </c>
      <c r="B329" s="4">
        <v>1904331.81</v>
      </c>
      <c r="C329" s="4">
        <v>1789584.56</v>
      </c>
    </row>
    <row r="330" spans="1:3" x14ac:dyDescent="0.2">
      <c r="A330" s="61">
        <v>43556</v>
      </c>
      <c r="B330" s="4">
        <v>1896086.6400000001</v>
      </c>
      <c r="C330" s="4">
        <v>1646223.5899999999</v>
      </c>
    </row>
    <row r="331" spans="1:3" x14ac:dyDescent="0.2">
      <c r="A331" s="60" t="s">
        <v>427</v>
      </c>
      <c r="B331" s="4">
        <v>1885740.5700000003</v>
      </c>
      <c r="C331" s="4">
        <v>1537896.52</v>
      </c>
    </row>
    <row r="332" spans="1:3" x14ac:dyDescent="0.2">
      <c r="A332" s="61">
        <v>43617</v>
      </c>
      <c r="B332" s="4">
        <v>1884380.05</v>
      </c>
      <c r="C332" s="4">
        <v>1528205.85</v>
      </c>
    </row>
    <row r="333" spans="1:3" x14ac:dyDescent="0.2">
      <c r="A333" s="61">
        <v>43647</v>
      </c>
      <c r="B333" s="4">
        <v>1773204.55</v>
      </c>
      <c r="C333" s="4">
        <v>1430075.46</v>
      </c>
    </row>
    <row r="334" spans="1:3" x14ac:dyDescent="0.2">
      <c r="A334" s="61">
        <v>43678</v>
      </c>
      <c r="B334" s="4">
        <v>1783218.88</v>
      </c>
      <c r="C334" s="4">
        <v>1401077.63</v>
      </c>
    </row>
    <row r="335" spans="1:3" x14ac:dyDescent="0.2">
      <c r="A335" s="60" t="s">
        <v>428</v>
      </c>
      <c r="B335" s="4">
        <v>1825308.44</v>
      </c>
      <c r="C335" s="4">
        <v>1357732.26</v>
      </c>
    </row>
    <row r="336" spans="1:3" x14ac:dyDescent="0.2">
      <c r="A336" s="61">
        <v>43739</v>
      </c>
      <c r="B336" s="4">
        <v>1770120.01</v>
      </c>
      <c r="C336" s="4">
        <v>1311234.01</v>
      </c>
    </row>
    <row r="337" spans="1:3" x14ac:dyDescent="0.2">
      <c r="A337" s="61">
        <v>43770</v>
      </c>
      <c r="B337" s="4">
        <v>1793876.62</v>
      </c>
      <c r="C337" s="4">
        <v>1345310.71</v>
      </c>
    </row>
    <row r="338" spans="1:3" x14ac:dyDescent="0.2">
      <c r="A338" s="60" t="s">
        <v>429</v>
      </c>
      <c r="B338" s="4">
        <v>1789755</v>
      </c>
      <c r="C338" s="4">
        <v>1329342</v>
      </c>
    </row>
    <row r="339" spans="1:3" x14ac:dyDescent="0.2">
      <c r="A339" s="60" t="s">
        <v>430</v>
      </c>
      <c r="B339" s="4">
        <v>1849539.1854399999</v>
      </c>
      <c r="C339" s="4">
        <v>1297606.1425099999</v>
      </c>
    </row>
    <row r="340" spans="1:3" x14ac:dyDescent="0.2">
      <c r="A340" s="61">
        <v>43862</v>
      </c>
      <c r="B340" s="4">
        <v>1866440.1738699998</v>
      </c>
      <c r="C340" s="4">
        <v>1317742.0913499999</v>
      </c>
    </row>
    <row r="341" spans="1:3" x14ac:dyDescent="0.2">
      <c r="A341" s="61">
        <v>43891</v>
      </c>
      <c r="B341" s="4">
        <v>1848024.8355299998</v>
      </c>
      <c r="C341" s="4">
        <v>1288102.51578</v>
      </c>
    </row>
    <row r="342" spans="1:3" x14ac:dyDescent="0.2">
      <c r="A342" s="61">
        <v>43922</v>
      </c>
      <c r="B342" s="4">
        <v>1923305.9923299998</v>
      </c>
      <c r="C342" s="4">
        <v>1301868.74584</v>
      </c>
    </row>
    <row r="343" spans="1:3" x14ac:dyDescent="0.2">
      <c r="A343" s="60" t="s">
        <v>431</v>
      </c>
      <c r="B343" s="4">
        <v>1847467.9736299999</v>
      </c>
      <c r="C343" s="4">
        <v>1271538.8202599999</v>
      </c>
    </row>
    <row r="344" spans="1:3" x14ac:dyDescent="0.2">
      <c r="A344" s="61">
        <v>43983</v>
      </c>
      <c r="B344" s="4">
        <v>1788566.5305599999</v>
      </c>
      <c r="C344" s="4">
        <v>1241469.5268299999</v>
      </c>
    </row>
    <row r="345" spans="1:3" x14ac:dyDescent="0.2">
      <c r="A345" s="61">
        <v>44013</v>
      </c>
      <c r="B345" s="4">
        <v>1783121.0101100001</v>
      </c>
      <c r="C345" s="4">
        <v>1130711.7654399998</v>
      </c>
    </row>
    <row r="346" spans="1:3" x14ac:dyDescent="0.2">
      <c r="A346" s="61">
        <v>44044</v>
      </c>
      <c r="B346" s="4">
        <v>1719324.09874</v>
      </c>
      <c r="C346" s="4">
        <v>1116913.19444</v>
      </c>
    </row>
    <row r="347" spans="1:3" x14ac:dyDescent="0.2">
      <c r="A347" s="60" t="s">
        <v>432</v>
      </c>
      <c r="B347" s="4">
        <v>1634030.2367500002</v>
      </c>
      <c r="C347" s="4">
        <v>1087461.8067699999</v>
      </c>
    </row>
    <row r="348" spans="1:3" x14ac:dyDescent="0.2">
      <c r="A348" s="61">
        <v>44105</v>
      </c>
      <c r="B348" s="4">
        <v>1555406.2252400001</v>
      </c>
      <c r="C348" s="4">
        <v>1054215.05134</v>
      </c>
    </row>
    <row r="349" spans="1:3" x14ac:dyDescent="0.2">
      <c r="A349" s="61">
        <v>44136</v>
      </c>
      <c r="B349" s="4">
        <v>1576905.87381</v>
      </c>
      <c r="C349" s="4">
        <v>983802.65923999995</v>
      </c>
    </row>
    <row r="350" spans="1:3" x14ac:dyDescent="0.2">
      <c r="A350" s="60" t="s">
        <v>433</v>
      </c>
      <c r="B350" s="4">
        <v>1624474.6714600001</v>
      </c>
      <c r="C350" s="4">
        <v>996011.38103999989</v>
      </c>
    </row>
    <row r="351" spans="1:3" x14ac:dyDescent="0.2">
      <c r="A351" s="60" t="s">
        <v>490</v>
      </c>
      <c r="B351" s="4">
        <v>1629332.9933799999</v>
      </c>
      <c r="C351" s="4">
        <v>941889.61982000002</v>
      </c>
    </row>
    <row r="352" spans="1:3" x14ac:dyDescent="0.2">
      <c r="A352" s="61">
        <v>80752</v>
      </c>
      <c r="B352" s="4">
        <v>1598738.4044700002</v>
      </c>
      <c r="C352" s="4">
        <v>891766.6322300001</v>
      </c>
    </row>
    <row r="353" spans="1:3" x14ac:dyDescent="0.2">
      <c r="A353" s="61">
        <v>80780</v>
      </c>
      <c r="B353" s="4">
        <v>1637773.4041800001</v>
      </c>
      <c r="C353" s="4">
        <v>979793.97727999999</v>
      </c>
    </row>
    <row r="354" spans="1:3" x14ac:dyDescent="0.2">
      <c r="A354" s="61">
        <v>80811</v>
      </c>
      <c r="B354" s="4">
        <v>1573549.9493</v>
      </c>
      <c r="C354" s="4">
        <v>1001951.5026100001</v>
      </c>
    </row>
    <row r="355" spans="1:3" x14ac:dyDescent="0.2">
      <c r="A355" s="60" t="s">
        <v>491</v>
      </c>
      <c r="B355" s="4">
        <v>1625275.3022499999</v>
      </c>
      <c r="C355" s="4">
        <v>1027281.5346100001</v>
      </c>
    </row>
    <row r="356" spans="1:3" x14ac:dyDescent="0.2">
      <c r="A356" s="61">
        <v>80872</v>
      </c>
      <c r="B356" s="4">
        <v>1682592.6558300001</v>
      </c>
      <c r="C356" s="4">
        <v>1026018.3973299999</v>
      </c>
    </row>
    <row r="357" spans="1:3" x14ac:dyDescent="0.2">
      <c r="A357" s="61">
        <v>80902</v>
      </c>
      <c r="B357" s="4">
        <v>1700441.2325599999</v>
      </c>
      <c r="C357" s="4">
        <v>1122359.2819400001</v>
      </c>
    </row>
    <row r="358" spans="1:3" x14ac:dyDescent="0.2">
      <c r="A358" s="61">
        <v>80933</v>
      </c>
      <c r="B358" s="4">
        <v>1766782.61402</v>
      </c>
      <c r="C358" s="4">
        <v>1191554.8935400001</v>
      </c>
    </row>
    <row r="359" spans="1:3" x14ac:dyDescent="0.2">
      <c r="A359" s="60" t="s">
        <v>492</v>
      </c>
      <c r="B359" s="4">
        <v>1781807.98914</v>
      </c>
      <c r="C359" s="4">
        <v>1242096.2172599998</v>
      </c>
    </row>
    <row r="360" spans="1:3" x14ac:dyDescent="0.2">
      <c r="A360" s="61">
        <v>80994</v>
      </c>
      <c r="B360" s="4">
        <v>1852902.1341600001</v>
      </c>
      <c r="C360" s="4">
        <v>1274170.3045399999</v>
      </c>
    </row>
    <row r="361" spans="1:3" x14ac:dyDescent="0.2">
      <c r="A361" s="61">
        <v>81025</v>
      </c>
      <c r="B361" s="4">
        <v>1806042.9993800002</v>
      </c>
      <c r="C361" s="4">
        <v>1358785.3736099997</v>
      </c>
    </row>
    <row r="362" spans="1:3" x14ac:dyDescent="0.2">
      <c r="A362" s="60" t="s">
        <v>493</v>
      </c>
      <c r="B362" s="4">
        <v>1793140.2503900002</v>
      </c>
      <c r="C362" s="4">
        <v>1380219.7053499999</v>
      </c>
    </row>
  </sheetData>
  <phoneticPr fontId="4" type="noConversion"/>
  <pageMargins left="0.75" right="0.75" top="1" bottom="1" header="0" footer="0"/>
  <pageSetup paperSize="9" orientation="portrait"/>
  <headerFooter alignWithMargins="0"/>
  <drawing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>
    <tabColor rgb="FF00B0F0"/>
  </sheetPr>
  <dimension ref="A1:J62"/>
  <sheetViews>
    <sheetView zoomScaleNormal="100" workbookViewId="0">
      <selection activeCell="D3" sqref="D3"/>
    </sheetView>
  </sheetViews>
  <sheetFormatPr baseColWidth="10" defaultColWidth="11.42578125" defaultRowHeight="11.25" x14ac:dyDescent="0.2"/>
  <cols>
    <col min="1" max="1" width="10.85546875" style="63" customWidth="1"/>
    <col min="2" max="2" width="17.7109375" style="63" customWidth="1"/>
    <col min="3" max="3" width="10.28515625" style="63" customWidth="1"/>
    <col min="4" max="4" width="9.7109375" style="63" customWidth="1"/>
    <col min="5" max="5" width="10.7109375" style="63" customWidth="1"/>
    <col min="6" max="7" width="9.7109375" style="63" customWidth="1"/>
    <col min="8" max="8" width="8.42578125" style="63" customWidth="1"/>
    <col min="9" max="9" width="8.85546875" style="63" customWidth="1"/>
    <col min="10" max="10" width="9.7109375" style="63" customWidth="1"/>
    <col min="11" max="16384" width="11.42578125" style="63"/>
  </cols>
  <sheetData>
    <row r="1" spans="1:10" x14ac:dyDescent="0.2">
      <c r="A1" s="171" t="s">
        <v>771</v>
      </c>
      <c r="B1" s="171"/>
      <c r="C1" s="171"/>
      <c r="D1" s="171"/>
      <c r="E1" s="171"/>
      <c r="F1" s="171"/>
      <c r="G1" s="171"/>
      <c r="H1" s="171"/>
      <c r="I1" s="171"/>
      <c r="J1" s="171"/>
    </row>
    <row r="2" spans="1:10" ht="11.25" customHeight="1" x14ac:dyDescent="0.2">
      <c r="A2" s="216"/>
      <c r="B2" s="217"/>
      <c r="C2" s="150">
        <v>1</v>
      </c>
      <c r="D2" s="150">
        <v>2</v>
      </c>
      <c r="E2" s="150">
        <v>3</v>
      </c>
      <c r="F2" s="143" t="s">
        <v>332</v>
      </c>
      <c r="G2" s="150">
        <v>5</v>
      </c>
      <c r="H2" s="143" t="s">
        <v>333</v>
      </c>
      <c r="I2" s="143" t="s">
        <v>334</v>
      </c>
      <c r="J2" s="143" t="s">
        <v>335</v>
      </c>
    </row>
    <row r="3" spans="1:10" ht="51.75" customHeight="1" x14ac:dyDescent="0.2">
      <c r="A3" s="218"/>
      <c r="B3" s="219"/>
      <c r="C3" s="143" t="s">
        <v>773</v>
      </c>
      <c r="D3" s="143" t="s">
        <v>336</v>
      </c>
      <c r="E3" s="143" t="s">
        <v>774</v>
      </c>
      <c r="F3" s="150" t="s">
        <v>327</v>
      </c>
      <c r="G3" s="143" t="s">
        <v>775</v>
      </c>
      <c r="H3" s="150" t="s">
        <v>328</v>
      </c>
      <c r="I3" s="143" t="s">
        <v>776</v>
      </c>
      <c r="J3" s="150" t="s">
        <v>329</v>
      </c>
    </row>
    <row r="4" spans="1:10" x14ac:dyDescent="0.2">
      <c r="A4" s="221" t="s">
        <v>39</v>
      </c>
      <c r="B4" s="64">
        <v>2010</v>
      </c>
      <c r="C4" s="10">
        <v>132981.33799999999</v>
      </c>
      <c r="D4" s="10">
        <v>2468900</v>
      </c>
      <c r="E4" s="10">
        <v>4085693.3000000003</v>
      </c>
      <c r="F4" s="66">
        <v>32.548047108675533</v>
      </c>
      <c r="G4" s="10">
        <v>70163.232999999993</v>
      </c>
      <c r="H4" s="66">
        <v>17.172907472031735</v>
      </c>
      <c r="I4" s="66">
        <v>0.52761713827845524</v>
      </c>
      <c r="J4" s="66">
        <v>0.52761713827845524</v>
      </c>
    </row>
    <row r="5" spans="1:10" x14ac:dyDescent="0.2">
      <c r="A5" s="221"/>
      <c r="B5" s="64">
        <v>2020</v>
      </c>
      <c r="C5" s="10">
        <v>137429.35</v>
      </c>
      <c r="D5" s="10">
        <v>2469500</v>
      </c>
      <c r="E5" s="10">
        <v>3741005.3</v>
      </c>
      <c r="F5" s="66">
        <v>36.735941004948593</v>
      </c>
      <c r="G5" s="10">
        <v>71317.929999999993</v>
      </c>
      <c r="H5" s="66">
        <v>19.063840941364077</v>
      </c>
      <c r="I5" s="66">
        <v>0.51894249663554393</v>
      </c>
      <c r="J5" s="66">
        <v>0.51894249663554393</v>
      </c>
    </row>
    <row r="6" spans="1:10" x14ac:dyDescent="0.2">
      <c r="A6" s="221"/>
      <c r="B6" s="64" t="s">
        <v>330</v>
      </c>
      <c r="C6" s="67">
        <v>1.0334483925857327</v>
      </c>
      <c r="D6" s="67">
        <v>1.0002430232087165</v>
      </c>
      <c r="E6" s="67">
        <v>0.91563537086839086</v>
      </c>
      <c r="F6" s="66">
        <v>1.1286680544086098</v>
      </c>
      <c r="G6" s="67">
        <v>1.0164572946631465</v>
      </c>
      <c r="H6" s="66">
        <v>1.1101114340953602</v>
      </c>
      <c r="I6" s="67">
        <v>0.98355883269596678</v>
      </c>
      <c r="J6" s="67">
        <v>0.98355883269596678</v>
      </c>
    </row>
    <row r="7" spans="1:10" x14ac:dyDescent="0.2">
      <c r="A7" s="221" t="s">
        <v>40</v>
      </c>
      <c r="B7" s="42">
        <v>2010</v>
      </c>
      <c r="C7" s="10">
        <v>31078.106</v>
      </c>
      <c r="D7" s="10">
        <v>510500</v>
      </c>
      <c r="E7" s="10">
        <v>842170.8</v>
      </c>
      <c r="F7" s="66">
        <v>36.902378947358422</v>
      </c>
      <c r="G7" s="10">
        <v>16123.228999999999</v>
      </c>
      <c r="H7" s="66">
        <v>19.144844489977565</v>
      </c>
      <c r="I7" s="66">
        <v>0.51879702707751885</v>
      </c>
      <c r="J7" s="66">
        <v>0.51879702707751874</v>
      </c>
    </row>
    <row r="8" spans="1:10" x14ac:dyDescent="0.2">
      <c r="A8" s="221"/>
      <c r="B8" s="42">
        <v>2020</v>
      </c>
      <c r="C8" s="10">
        <v>32212.883999999998</v>
      </c>
      <c r="D8" s="10">
        <v>504200</v>
      </c>
      <c r="E8" s="10">
        <v>762909.79999999993</v>
      </c>
      <c r="F8" s="66">
        <v>42.223712423146225</v>
      </c>
      <c r="G8" s="10">
        <v>16176.076999999999</v>
      </c>
      <c r="H8" s="66">
        <v>21.203131746374211</v>
      </c>
      <c r="I8" s="66">
        <v>0.5021617126861414</v>
      </c>
      <c r="J8" s="66">
        <v>0.50216171268614129</v>
      </c>
    </row>
    <row r="9" spans="1:10" x14ac:dyDescent="0.2">
      <c r="A9" s="221"/>
      <c r="B9" s="42" t="s">
        <v>330</v>
      </c>
      <c r="C9" s="67">
        <v>1.0365137437912078</v>
      </c>
      <c r="D9" s="67">
        <v>0.98765915768854062</v>
      </c>
      <c r="E9" s="67">
        <v>0.90588488700866843</v>
      </c>
      <c r="F9" s="66">
        <v>1.1442002826803859</v>
      </c>
      <c r="G9" s="67">
        <v>1.003277755342928</v>
      </c>
      <c r="H9" s="66">
        <v>1.1075113071549978</v>
      </c>
      <c r="I9" s="67">
        <v>0.96793483092012444</v>
      </c>
      <c r="J9" s="67">
        <v>0.96793483092012444</v>
      </c>
    </row>
    <row r="10" spans="1:10" x14ac:dyDescent="0.2">
      <c r="A10" s="220" t="s">
        <v>413</v>
      </c>
      <c r="B10" s="42">
        <v>2010</v>
      </c>
      <c r="C10" s="10">
        <v>20884.948</v>
      </c>
      <c r="D10" s="10">
        <v>340400</v>
      </c>
      <c r="E10" s="10">
        <v>565546.80000000005</v>
      </c>
      <c r="F10" s="66">
        <v>36.928770527920946</v>
      </c>
      <c r="G10" s="10">
        <v>10976.464</v>
      </c>
      <c r="H10" s="66">
        <v>19.408586521928864</v>
      </c>
      <c r="I10" s="66">
        <v>0.525568174744797</v>
      </c>
      <c r="J10" s="66">
        <v>0.525568174744797</v>
      </c>
    </row>
    <row r="11" spans="1:10" x14ac:dyDescent="0.2">
      <c r="A11" s="221"/>
      <c r="B11" s="42">
        <v>2020</v>
      </c>
      <c r="C11" s="10">
        <v>19602.321</v>
      </c>
      <c r="D11" s="10">
        <v>316800</v>
      </c>
      <c r="E11" s="10">
        <v>474356.8</v>
      </c>
      <c r="F11" s="66">
        <v>41.324001258124689</v>
      </c>
      <c r="G11" s="10">
        <v>10319.451999999999</v>
      </c>
      <c r="H11" s="66">
        <v>21.754620150907499</v>
      </c>
      <c r="I11" s="66">
        <v>0.52644031285887005</v>
      </c>
      <c r="J11" s="66">
        <v>0.52644031285887005</v>
      </c>
    </row>
    <row r="12" spans="1:10" x14ac:dyDescent="0.2">
      <c r="A12" s="221"/>
      <c r="B12" s="42" t="s">
        <v>330</v>
      </c>
      <c r="C12" s="67">
        <v>0.93858605728872291</v>
      </c>
      <c r="D12" s="67">
        <v>0.93066980023501766</v>
      </c>
      <c r="E12" s="67">
        <v>0.83875781809745886</v>
      </c>
      <c r="F12" s="66">
        <v>1.1190191459767287</v>
      </c>
      <c r="G12" s="67">
        <v>0.94014356535948185</v>
      </c>
      <c r="H12" s="66">
        <v>1.1208760682457715</v>
      </c>
      <c r="I12" s="67">
        <v>1.0016594195691102</v>
      </c>
      <c r="J12" s="67">
        <v>1.0016594195691102</v>
      </c>
    </row>
    <row r="13" spans="1:10" x14ac:dyDescent="0.2">
      <c r="A13" s="222" t="s">
        <v>31</v>
      </c>
      <c r="B13" s="80">
        <v>2010</v>
      </c>
      <c r="C13" s="81">
        <v>24377.33</v>
      </c>
      <c r="D13" s="81">
        <v>417999.99999999994</v>
      </c>
      <c r="E13" s="81">
        <v>706553</v>
      </c>
      <c r="F13" s="82">
        <v>34.501771275474027</v>
      </c>
      <c r="G13" s="81">
        <v>12389.326999999999</v>
      </c>
      <c r="H13" s="82">
        <v>17.534886979462261</v>
      </c>
      <c r="I13" s="82">
        <v>0.50823150033248099</v>
      </c>
      <c r="J13" s="82">
        <v>0.50823150033248099</v>
      </c>
    </row>
    <row r="14" spans="1:10" x14ac:dyDescent="0.2">
      <c r="A14" s="222"/>
      <c r="B14" s="80">
        <v>2020</v>
      </c>
      <c r="C14" s="81">
        <v>24453.305</v>
      </c>
      <c r="D14" s="81">
        <v>420000.00000000006</v>
      </c>
      <c r="E14" s="81">
        <v>620395.9</v>
      </c>
      <c r="F14" s="82">
        <v>39.415645719128705</v>
      </c>
      <c r="G14" s="81">
        <v>12402.418</v>
      </c>
      <c r="H14" s="82">
        <v>19.99113469318543</v>
      </c>
      <c r="I14" s="82">
        <v>0.50718780140353215</v>
      </c>
      <c r="J14" s="82">
        <v>0.50718780140353215</v>
      </c>
    </row>
    <row r="15" spans="1:10" x14ac:dyDescent="0.2">
      <c r="A15" s="222"/>
      <c r="B15" s="80" t="s">
        <v>330</v>
      </c>
      <c r="C15" s="83">
        <v>1.0031166251595232</v>
      </c>
      <c r="D15" s="83">
        <v>1.0047846889952157</v>
      </c>
      <c r="E15" s="83">
        <v>0.87805996153154831</v>
      </c>
      <c r="F15" s="82">
        <v>1.1424238310671244</v>
      </c>
      <c r="G15" s="83">
        <v>1.0010566352797048</v>
      </c>
      <c r="H15" s="82">
        <v>1.1400777613565487</v>
      </c>
      <c r="I15" s="83">
        <v>0.99794641038922993</v>
      </c>
      <c r="J15" s="83">
        <v>0.99794641038922993</v>
      </c>
    </row>
    <row r="16" spans="1:10" x14ac:dyDescent="0.2">
      <c r="A16" s="220" t="s">
        <v>640</v>
      </c>
      <c r="B16" s="42">
        <v>2010</v>
      </c>
      <c r="C16" s="10">
        <v>37492.794000000002</v>
      </c>
      <c r="D16" s="10">
        <v>674699.99999999988</v>
      </c>
      <c r="E16" s="10">
        <v>1128822.3</v>
      </c>
      <c r="F16" s="66">
        <v>33.214079842327706</v>
      </c>
      <c r="G16" s="10">
        <v>19661.984</v>
      </c>
      <c r="H16" s="66">
        <v>17.418139241225127</v>
      </c>
      <c r="I16" s="66">
        <v>0.52442034594701048</v>
      </c>
      <c r="J16" s="66">
        <v>0.52442034594701059</v>
      </c>
    </row>
    <row r="17" spans="1:10" x14ac:dyDescent="0.2">
      <c r="A17" s="221"/>
      <c r="B17" s="42">
        <v>2020</v>
      </c>
      <c r="C17" s="10">
        <v>35747.858</v>
      </c>
      <c r="D17" s="10">
        <v>692000</v>
      </c>
      <c r="E17" s="10">
        <v>1025624.5</v>
      </c>
      <c r="F17" s="66">
        <v>34.854723146726705</v>
      </c>
      <c r="G17" s="10">
        <v>18969.259999999998</v>
      </c>
      <c r="H17" s="66">
        <v>18.495326505948324</v>
      </c>
      <c r="I17" s="66">
        <v>0.53064046522731512</v>
      </c>
      <c r="J17" s="66">
        <v>0.53064046522731501</v>
      </c>
    </row>
    <row r="18" spans="1:10" x14ac:dyDescent="0.2">
      <c r="A18" s="221"/>
      <c r="B18" s="42" t="s">
        <v>330</v>
      </c>
      <c r="C18" s="67">
        <v>0.95345943009742085</v>
      </c>
      <c r="D18" s="67">
        <v>1.0256410256410258</v>
      </c>
      <c r="E18" s="67">
        <v>0.90857923341875857</v>
      </c>
      <c r="F18" s="66">
        <v>1.0493960185616276</v>
      </c>
      <c r="G18" s="67">
        <v>0.96476835704881048</v>
      </c>
      <c r="H18" s="66">
        <v>1.0618428438196037</v>
      </c>
      <c r="I18" s="67">
        <v>1.011860941949291</v>
      </c>
      <c r="J18" s="67">
        <v>1.0118609419492905</v>
      </c>
    </row>
    <row r="19" spans="1:10" x14ac:dyDescent="0.2">
      <c r="A19" s="221" t="s">
        <v>41</v>
      </c>
      <c r="B19" s="42">
        <v>2010</v>
      </c>
      <c r="C19" s="10">
        <v>11792.838</v>
      </c>
      <c r="D19" s="10">
        <v>196400.00000000003</v>
      </c>
      <c r="E19" s="10">
        <v>322595.09999999998</v>
      </c>
      <c r="F19" s="66">
        <v>36.556159718483016</v>
      </c>
      <c r="G19" s="10">
        <v>6004.4679999999998</v>
      </c>
      <c r="H19" s="66">
        <v>18.6130167507194</v>
      </c>
      <c r="I19" s="66">
        <v>0.50916225593873166</v>
      </c>
      <c r="J19" s="66">
        <v>0.50916225593873154</v>
      </c>
    </row>
    <row r="20" spans="1:10" x14ac:dyDescent="0.2">
      <c r="A20" s="221"/>
      <c r="B20" s="42">
        <v>2020</v>
      </c>
      <c r="C20" s="10">
        <v>11744.742</v>
      </c>
      <c r="D20" s="10">
        <v>188399.99999999997</v>
      </c>
      <c r="E20" s="10">
        <v>283011.09999999998</v>
      </c>
      <c r="F20" s="66">
        <v>41.499227415461803</v>
      </c>
      <c r="G20" s="10">
        <v>5932.49</v>
      </c>
      <c r="H20" s="66">
        <v>20.96204000479133</v>
      </c>
      <c r="I20" s="66">
        <v>0.50511880124740072</v>
      </c>
      <c r="J20" s="66">
        <v>0.50511880124740061</v>
      </c>
    </row>
    <row r="21" spans="1:10" x14ac:dyDescent="0.2">
      <c r="A21" s="221"/>
      <c r="B21" s="42" t="s">
        <v>330</v>
      </c>
      <c r="C21" s="67">
        <v>0.99592159241058009</v>
      </c>
      <c r="D21" s="67">
        <v>0.95926680244399154</v>
      </c>
      <c r="E21" s="67">
        <v>0.87729509840664044</v>
      </c>
      <c r="F21" s="66">
        <v>1.1352184620880608</v>
      </c>
      <c r="G21" s="67">
        <v>0.98801259328886426</v>
      </c>
      <c r="H21" s="66">
        <v>1.1262032525695298</v>
      </c>
      <c r="I21" s="67">
        <v>0.99205861266390194</v>
      </c>
      <c r="J21" s="67">
        <v>0.99205861266390194</v>
      </c>
    </row>
    <row r="22" spans="1:10" x14ac:dyDescent="0.2">
      <c r="A22" s="226" t="s">
        <v>42</v>
      </c>
      <c r="B22" s="42">
        <v>2010</v>
      </c>
      <c r="C22" s="10">
        <v>50500.374000000003</v>
      </c>
      <c r="D22" s="10">
        <v>843900.00000000023</v>
      </c>
      <c r="E22" s="10">
        <v>1377825.1999999997</v>
      </c>
      <c r="F22" s="66">
        <v>36.652235711757932</v>
      </c>
      <c r="G22" s="10">
        <v>25328.352999999999</v>
      </c>
      <c r="H22" s="66">
        <v>18.382849290316365</v>
      </c>
      <c r="I22" s="66">
        <v>0.50154783012102044</v>
      </c>
      <c r="J22" s="66">
        <v>0.50154783012102044</v>
      </c>
    </row>
    <row r="23" spans="1:10" x14ac:dyDescent="0.2">
      <c r="A23" s="224"/>
      <c r="B23" s="42">
        <v>2020</v>
      </c>
      <c r="C23" s="10">
        <v>50570.616000000002</v>
      </c>
      <c r="D23" s="10">
        <v>806200</v>
      </c>
      <c r="E23" s="10">
        <v>1223159.1999999997</v>
      </c>
      <c r="F23" s="66">
        <v>41.344263281509072</v>
      </c>
      <c r="G23" s="10">
        <v>24869.314999999999</v>
      </c>
      <c r="H23" s="66">
        <v>20.332034456348776</v>
      </c>
      <c r="I23" s="66">
        <v>0.49177401754410105</v>
      </c>
      <c r="J23" s="66">
        <v>0.49177401754410105</v>
      </c>
    </row>
    <row r="24" spans="1:10" x14ac:dyDescent="0.2">
      <c r="A24" s="225"/>
      <c r="B24" s="42" t="s">
        <v>330</v>
      </c>
      <c r="C24" s="67">
        <v>1.0013909203919955</v>
      </c>
      <c r="D24" s="67">
        <v>0.95532646048109937</v>
      </c>
      <c r="E24" s="67">
        <v>0.88774628305535419</v>
      </c>
      <c r="F24" s="66">
        <v>1.1280147712311572</v>
      </c>
      <c r="G24" s="67">
        <v>0.98187651601349679</v>
      </c>
      <c r="H24" s="66">
        <v>1.1060328099985672</v>
      </c>
      <c r="I24" s="67">
        <v>0.98051270090319997</v>
      </c>
      <c r="J24" s="67">
        <v>0.98051270090319997</v>
      </c>
    </row>
    <row r="25" spans="1:10" x14ac:dyDescent="0.2">
      <c r="A25" s="223" t="s">
        <v>636</v>
      </c>
      <c r="B25" s="42">
        <v>2010</v>
      </c>
      <c r="C25" s="10">
        <v>35559.285000000003</v>
      </c>
      <c r="D25" s="10">
        <v>620900</v>
      </c>
      <c r="E25" s="10">
        <v>1038307.7999999999</v>
      </c>
      <c r="F25" s="66">
        <v>34.24734457354554</v>
      </c>
      <c r="G25" s="10">
        <v>18442.956999999999</v>
      </c>
      <c r="H25" s="66">
        <v>17.762514160059283</v>
      </c>
      <c r="I25" s="66">
        <v>0.518653763707566</v>
      </c>
      <c r="J25" s="66">
        <v>0.518653763707566</v>
      </c>
    </row>
    <row r="26" spans="1:10" x14ac:dyDescent="0.2">
      <c r="A26" s="224"/>
      <c r="B26" s="42">
        <v>2020</v>
      </c>
      <c r="C26" s="10">
        <v>36122.328000000001</v>
      </c>
      <c r="D26" s="10">
        <v>586200</v>
      </c>
      <c r="E26" s="10">
        <v>895557.3</v>
      </c>
      <c r="F26" s="66">
        <v>40.335027138966986</v>
      </c>
      <c r="G26" s="10">
        <v>17495.689999999999</v>
      </c>
      <c r="H26" s="66">
        <v>19.53609221877818</v>
      </c>
      <c r="I26" s="66">
        <v>0.48434558259921667</v>
      </c>
      <c r="J26" s="66">
        <v>0.48434558259921667</v>
      </c>
    </row>
    <row r="27" spans="1:10" x14ac:dyDescent="0.2">
      <c r="A27" s="225"/>
      <c r="B27" s="42" t="s">
        <v>330</v>
      </c>
      <c r="C27" s="67">
        <v>1.015833923544863</v>
      </c>
      <c r="D27" s="67">
        <v>0.94411338379771303</v>
      </c>
      <c r="E27" s="67">
        <v>0.86251620184303734</v>
      </c>
      <c r="F27" s="66">
        <v>1.1777563382278664</v>
      </c>
      <c r="G27" s="67">
        <v>0.94863800853626667</v>
      </c>
      <c r="H27" s="66">
        <v>1.0998494944317601</v>
      </c>
      <c r="I27" s="67">
        <v>0.93385147566827764</v>
      </c>
      <c r="J27" s="67">
        <v>0.93385147566827764</v>
      </c>
    </row>
    <row r="28" spans="1:10" x14ac:dyDescent="0.2">
      <c r="A28" s="221" t="s">
        <v>43</v>
      </c>
      <c r="B28" s="42">
        <v>2010</v>
      </c>
      <c r="C28" s="10">
        <v>185303.67300000001</v>
      </c>
      <c r="D28" s="10">
        <v>3042500</v>
      </c>
      <c r="E28" s="10">
        <v>4967983.5999999996</v>
      </c>
      <c r="F28" s="66">
        <v>37.299574217596053</v>
      </c>
      <c r="G28" s="10">
        <v>100596.345</v>
      </c>
      <c r="H28" s="66">
        <v>20.248928559264971</v>
      </c>
      <c r="I28" s="66">
        <v>0.54287291434314955</v>
      </c>
      <c r="J28" s="66">
        <v>0.54287291434314955</v>
      </c>
    </row>
    <row r="29" spans="1:10" x14ac:dyDescent="0.2">
      <c r="A29" s="221"/>
      <c r="B29" s="42">
        <v>2020</v>
      </c>
      <c r="C29" s="10">
        <v>194365.03700000001</v>
      </c>
      <c r="D29" s="10">
        <v>3057200</v>
      </c>
      <c r="E29" s="10">
        <v>4659646.7</v>
      </c>
      <c r="F29" s="66">
        <v>41.712397851965896</v>
      </c>
      <c r="G29" s="10">
        <v>104582.68</v>
      </c>
      <c r="H29" s="66">
        <v>22.444336820643503</v>
      </c>
      <c r="I29" s="66">
        <v>0.53807352193697255</v>
      </c>
      <c r="J29" s="66">
        <v>0.53807352193697267</v>
      </c>
    </row>
    <row r="30" spans="1:10" x14ac:dyDescent="0.2">
      <c r="A30" s="221"/>
      <c r="B30" s="42" t="s">
        <v>330</v>
      </c>
      <c r="C30" s="67">
        <v>1.0489000776579318</v>
      </c>
      <c r="D30" s="67">
        <v>1.0048315529991783</v>
      </c>
      <c r="E30" s="67">
        <v>0.9379352017184599</v>
      </c>
      <c r="F30" s="66">
        <v>1.1183076141466541</v>
      </c>
      <c r="G30" s="67">
        <v>1.0396270361512636</v>
      </c>
      <c r="H30" s="66">
        <v>1.1084209594079493</v>
      </c>
      <c r="I30" s="67">
        <v>0.99115927083600397</v>
      </c>
      <c r="J30" s="67">
        <v>0.99115927083600419</v>
      </c>
    </row>
    <row r="31" spans="1:10" x14ac:dyDescent="0.2">
      <c r="A31" s="226" t="s">
        <v>69</v>
      </c>
      <c r="B31" s="42">
        <v>2010</v>
      </c>
      <c r="C31" s="10">
        <v>92972.013999999996</v>
      </c>
      <c r="D31" s="10">
        <v>1630200.0000000002</v>
      </c>
      <c r="E31" s="10">
        <v>2681704.2999999998</v>
      </c>
      <c r="F31" s="66">
        <v>34.669002842707158</v>
      </c>
      <c r="G31" s="10">
        <v>47663.885000000002</v>
      </c>
      <c r="H31" s="66">
        <v>17.773728818647161</v>
      </c>
      <c r="I31" s="66">
        <v>0.51266916730447509</v>
      </c>
      <c r="J31" s="66">
        <v>0.5126691673044752</v>
      </c>
    </row>
    <row r="32" spans="1:10" x14ac:dyDescent="0.2">
      <c r="A32" s="224"/>
      <c r="B32" s="42">
        <v>2020</v>
      </c>
      <c r="C32" s="10">
        <v>95592.8</v>
      </c>
      <c r="D32" s="10">
        <v>1630700</v>
      </c>
      <c r="E32" s="10">
        <v>2498049.2000000002</v>
      </c>
      <c r="F32" s="66">
        <v>38.26698049021612</v>
      </c>
      <c r="G32" s="10">
        <v>48477.375</v>
      </c>
      <c r="H32" s="66">
        <v>19.406092962460466</v>
      </c>
      <c r="I32" s="66">
        <v>0.50712370596948719</v>
      </c>
      <c r="J32" s="66">
        <v>0.5071237059694873</v>
      </c>
    </row>
    <row r="33" spans="1:10" x14ac:dyDescent="0.2">
      <c r="A33" s="225"/>
      <c r="B33" s="42" t="s">
        <v>330</v>
      </c>
      <c r="C33" s="67">
        <v>1.0281889773840975</v>
      </c>
      <c r="D33" s="67">
        <v>1.0003067108330266</v>
      </c>
      <c r="E33" s="67">
        <v>0.9315155291357069</v>
      </c>
      <c r="F33" s="66">
        <v>1.1037808229972157</v>
      </c>
      <c r="G33" s="67">
        <v>1.0170672197618804</v>
      </c>
      <c r="H33" s="66">
        <v>1.0918414003312982</v>
      </c>
      <c r="I33" s="67">
        <v>0.98918315808975799</v>
      </c>
      <c r="J33" s="67">
        <v>0.98918315808975799</v>
      </c>
    </row>
    <row r="34" spans="1:10" x14ac:dyDescent="0.2">
      <c r="A34" s="221" t="s">
        <v>44</v>
      </c>
      <c r="B34" s="42">
        <v>2010</v>
      </c>
      <c r="C34" s="10">
        <v>16660.61</v>
      </c>
      <c r="D34" s="10">
        <v>302700</v>
      </c>
      <c r="E34" s="10">
        <v>498381.89999999991</v>
      </c>
      <c r="F34" s="66">
        <v>33.429404237995008</v>
      </c>
      <c r="G34" s="10">
        <v>8431.6849999999995</v>
      </c>
      <c r="H34" s="66">
        <v>16.918120421307439</v>
      </c>
      <c r="I34" s="66">
        <v>0.5060850112931039</v>
      </c>
      <c r="J34" s="66">
        <v>0.5060850112931039</v>
      </c>
    </row>
    <row r="35" spans="1:10" x14ac:dyDescent="0.2">
      <c r="A35" s="221"/>
      <c r="B35" s="42">
        <v>2020</v>
      </c>
      <c r="C35" s="10">
        <v>17695.412</v>
      </c>
      <c r="D35" s="10">
        <v>300200.00000000006</v>
      </c>
      <c r="E35" s="10">
        <v>456876.3</v>
      </c>
      <c r="F35" s="66">
        <v>38.731297727634377</v>
      </c>
      <c r="G35" s="10">
        <v>8567.15</v>
      </c>
      <c r="H35" s="66">
        <v>18.751574550923305</v>
      </c>
      <c r="I35" s="66">
        <v>0.48414526884143749</v>
      </c>
      <c r="J35" s="66">
        <v>0.48414526884143755</v>
      </c>
    </row>
    <row r="36" spans="1:10" x14ac:dyDescent="0.2">
      <c r="A36" s="221"/>
      <c r="B36" s="42" t="s">
        <v>330</v>
      </c>
      <c r="C36" s="67">
        <v>1.0621106910251186</v>
      </c>
      <c r="D36" s="67">
        <v>0.99174099768747959</v>
      </c>
      <c r="E36" s="67">
        <v>0.91671928695644855</v>
      </c>
      <c r="F36" s="66">
        <v>1.1585997001888946</v>
      </c>
      <c r="G36" s="67">
        <v>1.0160661836868905</v>
      </c>
      <c r="H36" s="66">
        <v>1.1083722118035484</v>
      </c>
      <c r="I36" s="67">
        <v>0.95664810859423022</v>
      </c>
      <c r="J36" s="67">
        <v>0.95664810859423033</v>
      </c>
    </row>
    <row r="37" spans="1:10" x14ac:dyDescent="0.2">
      <c r="A37" s="221" t="s">
        <v>45</v>
      </c>
      <c r="B37" s="42">
        <v>2010</v>
      </c>
      <c r="C37" s="10">
        <v>52151.091999999997</v>
      </c>
      <c r="D37" s="10">
        <v>913800</v>
      </c>
      <c r="E37" s="10">
        <v>1515367.7000000002</v>
      </c>
      <c r="F37" s="66">
        <v>34.414810346030201</v>
      </c>
      <c r="G37" s="10">
        <v>26387.386999999999</v>
      </c>
      <c r="H37" s="66">
        <v>17.413190871100127</v>
      </c>
      <c r="I37" s="66">
        <v>0.50597956798296762</v>
      </c>
      <c r="J37" s="66">
        <v>0.50597956798296773</v>
      </c>
    </row>
    <row r="38" spans="1:10" x14ac:dyDescent="0.2">
      <c r="A38" s="221"/>
      <c r="B38" s="42">
        <v>2020</v>
      </c>
      <c r="C38" s="10">
        <v>53951.612000000001</v>
      </c>
      <c r="D38" s="10">
        <v>870099.99999999988</v>
      </c>
      <c r="E38" s="10">
        <v>1325020.3999999999</v>
      </c>
      <c r="F38" s="66">
        <v>40.717570838909353</v>
      </c>
      <c r="G38" s="10">
        <v>26812.850999999999</v>
      </c>
      <c r="H38" s="66">
        <v>20.235802407268597</v>
      </c>
      <c r="I38" s="66">
        <v>0.49697960832013693</v>
      </c>
      <c r="J38" s="66">
        <v>0.49697960832013688</v>
      </c>
    </row>
    <row r="39" spans="1:10" x14ac:dyDescent="0.2">
      <c r="A39" s="221"/>
      <c r="B39" s="42" t="s">
        <v>330</v>
      </c>
      <c r="C39" s="67">
        <v>1.0345250680465139</v>
      </c>
      <c r="D39" s="67">
        <v>0.95217771941343832</v>
      </c>
      <c r="E39" s="67">
        <v>0.87438870447086847</v>
      </c>
      <c r="F39" s="66">
        <v>1.1831409334965632</v>
      </c>
      <c r="G39" s="67">
        <v>1.0161237639786009</v>
      </c>
      <c r="H39" s="66">
        <v>1.1620961693386724</v>
      </c>
      <c r="I39" s="67">
        <v>0.98221280021502044</v>
      </c>
      <c r="J39" s="67">
        <v>0.98221280021502011</v>
      </c>
    </row>
    <row r="40" spans="1:10" x14ac:dyDescent="0.2">
      <c r="A40" s="220" t="s">
        <v>411</v>
      </c>
      <c r="B40" s="42">
        <v>2010</v>
      </c>
      <c r="C40" s="10">
        <v>181114.18900000001</v>
      </c>
      <c r="D40" s="10">
        <v>2935100</v>
      </c>
      <c r="E40" s="10">
        <v>4809109.4000000004</v>
      </c>
      <c r="F40" s="66">
        <v>37.660650639388656</v>
      </c>
      <c r="G40" s="10">
        <v>104195.662</v>
      </c>
      <c r="H40" s="66">
        <v>21.666311438038818</v>
      </c>
      <c r="I40" s="66">
        <v>0.57530369417936655</v>
      </c>
      <c r="J40" s="66">
        <v>0.57530369417936655</v>
      </c>
    </row>
    <row r="41" spans="1:10" x14ac:dyDescent="0.2">
      <c r="A41" s="221"/>
      <c r="B41" s="42">
        <v>2020</v>
      </c>
      <c r="C41" s="10">
        <v>197647.54199999999</v>
      </c>
      <c r="D41" s="10">
        <v>3103700.0000000005</v>
      </c>
      <c r="E41" s="10">
        <v>4718431.3</v>
      </c>
      <c r="F41" s="66">
        <v>41.888400918330632</v>
      </c>
      <c r="G41" s="10">
        <v>115550.622</v>
      </c>
      <c r="H41" s="66">
        <v>24.489203011178738</v>
      </c>
      <c r="I41" s="66">
        <v>0.5846296940034803</v>
      </c>
      <c r="J41" s="66">
        <v>0.58462969400348019</v>
      </c>
    </row>
    <row r="42" spans="1:10" x14ac:dyDescent="0.2">
      <c r="A42" s="221"/>
      <c r="B42" s="42" t="s">
        <v>330</v>
      </c>
      <c r="C42" s="67">
        <v>1.0912869007739641</v>
      </c>
      <c r="D42" s="67">
        <v>1.0574426765697933</v>
      </c>
      <c r="E42" s="67">
        <v>0.98114451295285554</v>
      </c>
      <c r="F42" s="66">
        <v>1.1122590875931453</v>
      </c>
      <c r="G42" s="67">
        <v>1.1089772816069829</v>
      </c>
      <c r="H42" s="66">
        <v>1.1302894394928646</v>
      </c>
      <c r="I42" s="67">
        <v>1.0162105682937022</v>
      </c>
      <c r="J42" s="67">
        <v>1.0162105682937019</v>
      </c>
    </row>
    <row r="43" spans="1:10" x14ac:dyDescent="0.2">
      <c r="A43" s="220" t="s">
        <v>462</v>
      </c>
      <c r="B43" s="42">
        <v>2010</v>
      </c>
      <c r="C43" s="10">
        <v>25642.948</v>
      </c>
      <c r="D43" s="10">
        <v>509300</v>
      </c>
      <c r="E43" s="10">
        <v>846787.39999999991</v>
      </c>
      <c r="F43" s="66">
        <v>30.282628201600549</v>
      </c>
      <c r="G43" s="10">
        <v>13757.929</v>
      </c>
      <c r="H43" s="66">
        <v>16.247205615010333</v>
      </c>
      <c r="I43" s="66">
        <v>0.53651900709699996</v>
      </c>
      <c r="J43" s="66">
        <v>0.53651900709699984</v>
      </c>
    </row>
    <row r="44" spans="1:10" x14ac:dyDescent="0.2">
      <c r="A44" s="221"/>
      <c r="B44" s="42">
        <v>2020</v>
      </c>
      <c r="C44" s="10">
        <v>27329.153999999999</v>
      </c>
      <c r="D44" s="10">
        <v>516200.00000000006</v>
      </c>
      <c r="E44" s="10">
        <v>794750.9</v>
      </c>
      <c r="F44" s="66">
        <v>34.387068954561734</v>
      </c>
      <c r="G44" s="10">
        <v>14329.351000000001</v>
      </c>
      <c r="H44" s="66">
        <v>18.029990277456747</v>
      </c>
      <c r="I44" s="66">
        <v>0.524324719308911</v>
      </c>
      <c r="J44" s="66">
        <v>0.524324719308911</v>
      </c>
    </row>
    <row r="45" spans="1:10" x14ac:dyDescent="0.2">
      <c r="A45" s="221"/>
      <c r="B45" s="42" t="s">
        <v>330</v>
      </c>
      <c r="C45" s="67">
        <v>1.0657571040583944</v>
      </c>
      <c r="D45" s="67">
        <v>1.0135480070685254</v>
      </c>
      <c r="E45" s="67">
        <v>0.9385483298405245</v>
      </c>
      <c r="F45" s="66">
        <v>1.1355377982926942</v>
      </c>
      <c r="G45" s="67">
        <v>1.0415340128590576</v>
      </c>
      <c r="H45" s="66">
        <v>1.109728694563904</v>
      </c>
      <c r="I45" s="67">
        <v>0.97727147104429746</v>
      </c>
      <c r="J45" s="67">
        <v>0.97727147104429768</v>
      </c>
    </row>
    <row r="46" spans="1:10" x14ac:dyDescent="0.2">
      <c r="A46" s="220" t="s">
        <v>410</v>
      </c>
      <c r="B46" s="42">
        <v>2010</v>
      </c>
      <c r="C46" s="10">
        <v>16512.370999999999</v>
      </c>
      <c r="D46" s="10">
        <v>257599.99999999997</v>
      </c>
      <c r="E46" s="10">
        <v>418351</v>
      </c>
      <c r="F46" s="66">
        <v>39.470136320936248</v>
      </c>
      <c r="G46" s="10">
        <v>8845.1839999999993</v>
      </c>
      <c r="H46" s="66">
        <v>21.142973244954593</v>
      </c>
      <c r="I46" s="66">
        <v>0.53567013483405868</v>
      </c>
      <c r="J46" s="66">
        <v>0.53567013483405856</v>
      </c>
    </row>
    <row r="47" spans="1:10" x14ac:dyDescent="0.2">
      <c r="A47" s="221"/>
      <c r="B47" s="42">
        <v>2020</v>
      </c>
      <c r="C47" s="10">
        <v>17585.253000000001</v>
      </c>
      <c r="D47" s="10">
        <v>260000</v>
      </c>
      <c r="E47" s="10">
        <v>389887.7</v>
      </c>
      <c r="F47" s="66">
        <v>45.103379768071683</v>
      </c>
      <c r="G47" s="10">
        <v>9234.4549999999999</v>
      </c>
      <c r="H47" s="66">
        <v>23.684909782996488</v>
      </c>
      <c r="I47" s="66">
        <v>0.52512494417908007</v>
      </c>
      <c r="J47" s="66">
        <v>0.52512494417907996</v>
      </c>
    </row>
    <row r="48" spans="1:10" x14ac:dyDescent="0.2">
      <c r="A48" s="221"/>
      <c r="B48" s="42" t="s">
        <v>330</v>
      </c>
      <c r="C48" s="67">
        <v>1.0649744364392006</v>
      </c>
      <c r="D48" s="67">
        <v>1.0093167701863355</v>
      </c>
      <c r="E48" s="67">
        <v>0.9319631123147788</v>
      </c>
      <c r="F48" s="66">
        <v>1.1427216617984515</v>
      </c>
      <c r="G48" s="67">
        <v>1.0440093727841049</v>
      </c>
      <c r="H48" s="66">
        <v>1.1202260679513694</v>
      </c>
      <c r="I48" s="67">
        <v>0.98031402169126836</v>
      </c>
      <c r="J48" s="67">
        <v>0.98031402169126836</v>
      </c>
    </row>
    <row r="49" spans="1:10" x14ac:dyDescent="0.2">
      <c r="A49" s="221" t="s">
        <v>48</v>
      </c>
      <c r="B49" s="42">
        <v>2010</v>
      </c>
      <c r="C49" s="10">
        <v>59420.722999999998</v>
      </c>
      <c r="D49" s="10">
        <v>911300.00000000012</v>
      </c>
      <c r="E49" s="10">
        <v>1433275.7999999998</v>
      </c>
      <c r="F49" s="66">
        <v>41.457982476226839</v>
      </c>
      <c r="G49" s="10">
        <v>32086.014999999999</v>
      </c>
      <c r="H49" s="66">
        <v>22.386490443779209</v>
      </c>
      <c r="I49" s="66">
        <v>0.5399802186856596</v>
      </c>
      <c r="J49" s="66">
        <v>0.53998021868565949</v>
      </c>
    </row>
    <row r="50" spans="1:10" x14ac:dyDescent="0.2">
      <c r="A50" s="221"/>
      <c r="B50" s="42">
        <v>2020</v>
      </c>
      <c r="C50" s="10">
        <v>60754.741999999998</v>
      </c>
      <c r="D50" s="10">
        <v>894200</v>
      </c>
      <c r="E50" s="10">
        <v>1323001.3999999999</v>
      </c>
      <c r="F50" s="66">
        <v>45.921903030488103</v>
      </c>
      <c r="G50" s="10">
        <v>32997.402000000002</v>
      </c>
      <c r="H50" s="66">
        <v>24.94132054584372</v>
      </c>
      <c r="I50" s="66">
        <v>0.5431247160921201</v>
      </c>
      <c r="J50" s="66">
        <v>0.5431247160921201</v>
      </c>
    </row>
    <row r="51" spans="1:10" x14ac:dyDescent="0.2">
      <c r="A51" s="221"/>
      <c r="B51" s="42" t="s">
        <v>330</v>
      </c>
      <c r="C51" s="67">
        <v>1.0224504000060719</v>
      </c>
      <c r="D51" s="67">
        <v>0.98123559749807954</v>
      </c>
      <c r="E51" s="67">
        <v>0.92306128380874086</v>
      </c>
      <c r="F51" s="66">
        <v>1.1076733668074901</v>
      </c>
      <c r="G51" s="67">
        <v>1.0284044933594902</v>
      </c>
      <c r="H51" s="66">
        <v>1.1141237438928018</v>
      </c>
      <c r="I51" s="67">
        <v>1.0058233566668691</v>
      </c>
      <c r="J51" s="67">
        <v>1.0058233566668693</v>
      </c>
    </row>
    <row r="52" spans="1:10" x14ac:dyDescent="0.2">
      <c r="A52" s="221" t="s">
        <v>53</v>
      </c>
      <c r="B52" s="42">
        <v>2010</v>
      </c>
      <c r="C52" s="10">
        <v>7328.6360000000004</v>
      </c>
      <c r="D52" s="10">
        <v>115000</v>
      </c>
      <c r="E52" s="10">
        <v>194338.79999999996</v>
      </c>
      <c r="F52" s="66">
        <v>37.710616716785331</v>
      </c>
      <c r="G52" s="10">
        <v>3458.7170000000001</v>
      </c>
      <c r="H52" s="66">
        <v>17.797356986870355</v>
      </c>
      <c r="I52" s="66">
        <v>0.47194552983665716</v>
      </c>
      <c r="J52" s="66">
        <v>0.47194552983665716</v>
      </c>
    </row>
    <row r="53" spans="1:10" x14ac:dyDescent="0.2">
      <c r="A53" s="221"/>
      <c r="B53" s="42">
        <v>2020</v>
      </c>
      <c r="C53" s="10">
        <v>7420.0940000000001</v>
      </c>
      <c r="D53" s="10">
        <v>112000</v>
      </c>
      <c r="E53" s="10">
        <v>171900.90000000002</v>
      </c>
      <c r="F53" s="66">
        <v>43.164951434227511</v>
      </c>
      <c r="G53" s="10">
        <v>3417.77</v>
      </c>
      <c r="H53" s="66">
        <v>19.882211204246165</v>
      </c>
      <c r="I53" s="66">
        <v>0.46061006774307711</v>
      </c>
      <c r="J53" s="66">
        <v>0.46061006774307706</v>
      </c>
    </row>
    <row r="54" spans="1:10" x14ac:dyDescent="0.2">
      <c r="A54" s="221"/>
      <c r="B54" s="42" t="s">
        <v>330</v>
      </c>
      <c r="C54" s="67">
        <v>1.0124795391666335</v>
      </c>
      <c r="D54" s="67">
        <v>0.97391304347826091</v>
      </c>
      <c r="E54" s="67">
        <v>0.88454235592686614</v>
      </c>
      <c r="F54" s="66">
        <v>1.1446365822761633</v>
      </c>
      <c r="G54" s="67">
        <v>0.98816121700619042</v>
      </c>
      <c r="H54" s="66">
        <v>1.1171440354269384</v>
      </c>
      <c r="I54" s="67">
        <v>0.97598141866604116</v>
      </c>
      <c r="J54" s="67">
        <v>0.97598141866604105</v>
      </c>
    </row>
    <row r="55" spans="1:10" x14ac:dyDescent="0.2">
      <c r="A55" s="222" t="s">
        <v>30</v>
      </c>
      <c r="B55" s="80">
        <v>2010</v>
      </c>
      <c r="C55" s="81">
        <v>985479</v>
      </c>
      <c r="D55" s="81">
        <v>16751099.999999998</v>
      </c>
      <c r="E55" s="81">
        <v>27541316.699999999</v>
      </c>
      <c r="F55" s="82">
        <v>35.781840452094286</v>
      </c>
      <c r="G55" s="81">
        <v>526813</v>
      </c>
      <c r="H55" s="82">
        <v>19.128097822570698</v>
      </c>
      <c r="I55" s="82">
        <v>0.53457557187925875</v>
      </c>
      <c r="J55" s="82">
        <v>0.53457557187925875</v>
      </c>
    </row>
    <row r="56" spans="1:10" x14ac:dyDescent="0.2">
      <c r="A56" s="222"/>
      <c r="B56" s="80">
        <v>2020</v>
      </c>
      <c r="C56" s="81">
        <v>1024121</v>
      </c>
      <c r="D56" s="81">
        <v>16792000</v>
      </c>
      <c r="E56" s="81">
        <v>25463474.800000001</v>
      </c>
      <c r="F56" s="82">
        <v>40.219216271300098</v>
      </c>
      <c r="G56" s="81">
        <v>543856</v>
      </c>
      <c r="H56" s="82">
        <v>21.358279035821141</v>
      </c>
      <c r="I56" s="82">
        <v>0.53104662437348715</v>
      </c>
      <c r="J56" s="82">
        <v>0.53104662437348704</v>
      </c>
    </row>
    <row r="57" spans="1:10" x14ac:dyDescent="0.2">
      <c r="A57" s="222"/>
      <c r="B57" s="80" t="s">
        <v>330</v>
      </c>
      <c r="C57" s="83">
        <v>1.0392113885734755</v>
      </c>
      <c r="D57" s="83">
        <v>1.0024416306988795</v>
      </c>
      <c r="E57" s="83">
        <v>0.92455546252078791</v>
      </c>
      <c r="F57" s="82">
        <v>1.1240119502837393</v>
      </c>
      <c r="G57" s="83">
        <v>1.0323511378800447</v>
      </c>
      <c r="H57" s="82">
        <v>1.116591897110589</v>
      </c>
      <c r="I57" s="83">
        <v>0.99339859939097885</v>
      </c>
      <c r="J57" s="83">
        <v>0.99339859939097863</v>
      </c>
    </row>
    <row r="58" spans="1:10" ht="36.75" customHeight="1" x14ac:dyDescent="0.2">
      <c r="A58" s="183" t="s">
        <v>772</v>
      </c>
      <c r="B58" s="183"/>
      <c r="C58" s="183"/>
      <c r="D58" s="183"/>
      <c r="E58" s="183"/>
      <c r="F58" s="183"/>
      <c r="G58" s="183"/>
      <c r="H58" s="183"/>
      <c r="I58" s="183"/>
      <c r="J58" s="183"/>
    </row>
    <row r="61" spans="1:10" x14ac:dyDescent="0.2">
      <c r="C61" s="68"/>
    </row>
    <row r="62" spans="1:10" x14ac:dyDescent="0.2">
      <c r="C62" s="68"/>
    </row>
  </sheetData>
  <mergeCells count="21">
    <mergeCell ref="A58:J58"/>
    <mergeCell ref="A4:A6"/>
    <mergeCell ref="A52:A54"/>
    <mergeCell ref="A28:A30"/>
    <mergeCell ref="A49:A51"/>
    <mergeCell ref="A55:A57"/>
    <mergeCell ref="A25:A27"/>
    <mergeCell ref="A22:A24"/>
    <mergeCell ref="A34:A36"/>
    <mergeCell ref="A31:A33"/>
    <mergeCell ref="A1:J1"/>
    <mergeCell ref="A2:B3"/>
    <mergeCell ref="A40:A42"/>
    <mergeCell ref="A43:A45"/>
    <mergeCell ref="A46:A48"/>
    <mergeCell ref="A10:A12"/>
    <mergeCell ref="A19:A21"/>
    <mergeCell ref="A7:A9"/>
    <mergeCell ref="A37:A39"/>
    <mergeCell ref="A13:A15"/>
    <mergeCell ref="A16:A18"/>
  </mergeCells>
  <pageMargins left="0" right="0" top="0.74803149606299213" bottom="0.74803149606299213" header="0.31496062992125984" footer="0.31496062992125984"/>
  <pageSetup paperSize="9" orientation="portrait" verticalDpi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92D050"/>
  </sheetPr>
  <dimension ref="A1:AP61"/>
  <sheetViews>
    <sheetView topLeftCell="A13" zoomScaleNormal="100" workbookViewId="0">
      <selection activeCell="C3" sqref="C3"/>
    </sheetView>
  </sheetViews>
  <sheetFormatPr baseColWidth="10" defaultColWidth="11.42578125" defaultRowHeight="11.25" x14ac:dyDescent="0.2"/>
  <cols>
    <col min="1" max="1" width="15.42578125" style="2" customWidth="1"/>
    <col min="2" max="2" width="9.85546875" style="2" customWidth="1"/>
    <col min="3" max="3" width="9.42578125" style="2" customWidth="1"/>
    <col min="4" max="4" width="9" style="2" customWidth="1"/>
    <col min="5" max="7" width="8" style="2" customWidth="1"/>
    <col min="8" max="8" width="8.42578125" style="2" customWidth="1"/>
    <col min="9" max="10" width="8" style="2" customWidth="1"/>
    <col min="11" max="11" width="10" style="2" customWidth="1"/>
    <col min="12" max="13" width="8" style="2" customWidth="1"/>
    <col min="14" max="14" width="8.42578125" style="2" customWidth="1"/>
    <col min="15" max="16" width="8" style="2" customWidth="1"/>
    <col min="17" max="42" width="8.42578125" style="2" customWidth="1"/>
    <col min="43" max="16384" width="11.42578125" style="2"/>
  </cols>
  <sheetData>
    <row r="1" spans="1:42" x14ac:dyDescent="0.2">
      <c r="A1" s="171" t="s">
        <v>480</v>
      </c>
      <c r="B1" s="171"/>
      <c r="C1" s="171"/>
      <c r="D1" s="171"/>
      <c r="E1" s="171"/>
      <c r="F1" s="171"/>
      <c r="G1" s="171"/>
      <c r="H1" s="171"/>
      <c r="I1" s="171"/>
      <c r="J1" s="171"/>
      <c r="K1" s="171"/>
      <c r="L1" s="171"/>
      <c r="M1" s="171"/>
      <c r="N1" s="171"/>
      <c r="O1" s="171"/>
      <c r="P1" s="171"/>
      <c r="Q1" s="3"/>
      <c r="R1" s="3"/>
      <c r="S1" s="4"/>
      <c r="T1" s="3"/>
      <c r="U1" s="3"/>
      <c r="V1" s="4"/>
      <c r="W1" s="3"/>
      <c r="X1" s="3"/>
      <c r="Y1" s="4"/>
      <c r="Z1" s="3"/>
      <c r="AA1" s="3"/>
      <c r="AB1" s="4"/>
      <c r="AC1" s="3"/>
      <c r="AD1" s="3"/>
      <c r="AE1" s="4"/>
      <c r="AF1" s="3"/>
      <c r="AG1" s="3"/>
      <c r="AH1" s="4"/>
      <c r="AI1" s="3"/>
      <c r="AJ1" s="3"/>
      <c r="AK1" s="4"/>
      <c r="AL1" s="3"/>
      <c r="AM1" s="3"/>
      <c r="AN1" s="4"/>
      <c r="AO1" s="3"/>
      <c r="AP1" s="3"/>
    </row>
    <row r="2" spans="1:42" x14ac:dyDescent="0.2">
      <c r="A2" s="175"/>
      <c r="B2" s="172" t="s">
        <v>37</v>
      </c>
      <c r="C2" s="173"/>
      <c r="D2" s="174"/>
      <c r="E2" s="172" t="s">
        <v>56</v>
      </c>
      <c r="F2" s="173"/>
      <c r="G2" s="174"/>
      <c r="H2" s="172" t="s">
        <v>35</v>
      </c>
      <c r="I2" s="173"/>
      <c r="J2" s="174"/>
      <c r="K2" s="172" t="s">
        <v>36</v>
      </c>
      <c r="L2" s="173"/>
      <c r="M2" s="174"/>
      <c r="N2" s="172" t="s">
        <v>38</v>
      </c>
      <c r="O2" s="173"/>
      <c r="P2" s="174"/>
      <c r="Q2" s="3"/>
      <c r="R2" s="3"/>
      <c r="S2" s="4"/>
      <c r="T2" s="3"/>
      <c r="U2" s="3"/>
      <c r="V2" s="4"/>
      <c r="W2" s="3"/>
      <c r="X2" s="3"/>
      <c r="Y2" s="4"/>
      <c r="Z2" s="3"/>
      <c r="AA2" s="3"/>
      <c r="AB2" s="4"/>
      <c r="AC2" s="3"/>
      <c r="AD2" s="3"/>
      <c r="AE2" s="4"/>
      <c r="AF2" s="3"/>
      <c r="AG2" s="3"/>
      <c r="AH2" s="4"/>
      <c r="AI2" s="3"/>
      <c r="AJ2" s="3"/>
      <c r="AK2" s="4"/>
      <c r="AL2" s="3"/>
      <c r="AM2" s="3"/>
    </row>
    <row r="3" spans="1:42" ht="22.5" x14ac:dyDescent="0.2">
      <c r="A3" s="175"/>
      <c r="B3" s="143" t="s">
        <v>38</v>
      </c>
      <c r="C3" s="143" t="s">
        <v>661</v>
      </c>
      <c r="D3" s="143" t="s">
        <v>662</v>
      </c>
      <c r="E3" s="143" t="s">
        <v>38</v>
      </c>
      <c r="F3" s="143" t="s">
        <v>661</v>
      </c>
      <c r="G3" s="143" t="s">
        <v>662</v>
      </c>
      <c r="H3" s="143" t="s">
        <v>38</v>
      </c>
      <c r="I3" s="143" t="s">
        <v>661</v>
      </c>
      <c r="J3" s="143" t="s">
        <v>662</v>
      </c>
      <c r="K3" s="143" t="s">
        <v>38</v>
      </c>
      <c r="L3" s="143" t="s">
        <v>661</v>
      </c>
      <c r="M3" s="143" t="s">
        <v>662</v>
      </c>
      <c r="N3" s="143" t="s">
        <v>38</v>
      </c>
      <c r="O3" s="143" t="s">
        <v>661</v>
      </c>
      <c r="P3" s="143" t="s">
        <v>662</v>
      </c>
      <c r="Q3" s="3"/>
      <c r="R3" s="3"/>
      <c r="S3" s="4"/>
      <c r="T3" s="3"/>
      <c r="U3" s="3"/>
      <c r="V3" s="4"/>
      <c r="W3" s="3"/>
      <c r="X3" s="3"/>
      <c r="Y3" s="4"/>
      <c r="Z3" s="3"/>
      <c r="AA3" s="3"/>
      <c r="AB3" s="4"/>
      <c r="AC3" s="3"/>
      <c r="AD3" s="3"/>
      <c r="AE3" s="4"/>
      <c r="AF3" s="3"/>
      <c r="AG3" s="3"/>
      <c r="AH3" s="4"/>
      <c r="AI3" s="3"/>
      <c r="AJ3" s="3"/>
      <c r="AK3" s="4"/>
      <c r="AL3" s="3"/>
      <c r="AM3" s="3"/>
    </row>
    <row r="4" spans="1:42" ht="15" x14ac:dyDescent="0.25">
      <c r="A4" s="105">
        <v>2014</v>
      </c>
      <c r="B4" s="106">
        <v>115562.13243137734</v>
      </c>
      <c r="C4" s="127">
        <v>4.7399879071589887E-3</v>
      </c>
      <c r="D4" s="131" t="s">
        <v>620</v>
      </c>
      <c r="E4" s="132">
        <v>1849969.1567687499</v>
      </c>
      <c r="F4" s="133">
        <v>7.5879799439561746E-2</v>
      </c>
      <c r="G4" s="131" t="s">
        <v>620</v>
      </c>
      <c r="H4" s="132">
        <v>1695646.1607151071</v>
      </c>
      <c r="I4" s="133">
        <v>6.9549965265506664E-2</v>
      </c>
      <c r="J4" s="133"/>
      <c r="K4" s="132">
        <v>20719081.465268776</v>
      </c>
      <c r="L4" s="133">
        <v>0.84983024738777257</v>
      </c>
      <c r="M4" s="131" t="s">
        <v>620</v>
      </c>
      <c r="N4" s="132">
        <v>24380258.91518401</v>
      </c>
      <c r="O4" s="133">
        <v>1</v>
      </c>
      <c r="P4" s="131" t="s">
        <v>620</v>
      </c>
      <c r="Q4" s="27"/>
      <c r="R4" s="3"/>
      <c r="S4" s="4"/>
      <c r="T4" s="3"/>
      <c r="U4" s="3"/>
      <c r="V4" s="4"/>
      <c r="W4" s="3"/>
      <c r="X4" s="3"/>
      <c r="Y4" s="4"/>
      <c r="Z4" s="3"/>
      <c r="AA4" s="3"/>
      <c r="AB4" s="4"/>
      <c r="AC4" s="3"/>
      <c r="AD4" s="3"/>
      <c r="AE4" s="4"/>
      <c r="AF4" s="3"/>
      <c r="AG4" s="3"/>
      <c r="AH4" s="4"/>
      <c r="AI4" s="3"/>
      <c r="AJ4" s="3"/>
      <c r="AK4" s="4"/>
      <c r="AL4" s="3"/>
      <c r="AM4" s="3"/>
    </row>
    <row r="5" spans="1:42" x14ac:dyDescent="0.2">
      <c r="A5" s="105">
        <v>2015</v>
      </c>
      <c r="B5" s="106">
        <v>122661.99274831646</v>
      </c>
      <c r="C5" s="127">
        <v>4.8549478045766476E-3</v>
      </c>
      <c r="D5" s="134">
        <v>6.1437602158779248</v>
      </c>
      <c r="E5" s="132">
        <v>1828698.929489841</v>
      </c>
      <c r="F5" s="133">
        <v>7.2379696872976351E-2</v>
      </c>
      <c r="G5" s="134">
        <v>-1.1497611839140442</v>
      </c>
      <c r="H5" s="132">
        <v>1859364.2180768163</v>
      </c>
      <c r="I5" s="133">
        <v>7.3593425528172093E-2</v>
      </c>
      <c r="J5" s="134">
        <v>9.6552017251443587</v>
      </c>
      <c r="K5" s="132">
        <v>21454632.528965391</v>
      </c>
      <c r="L5" s="133">
        <v>0.84917192979427492</v>
      </c>
      <c r="M5" s="134">
        <v>3.5501142506226158</v>
      </c>
      <c r="N5" s="132">
        <v>25265357.669280365</v>
      </c>
      <c r="O5" s="133">
        <v>1</v>
      </c>
      <c r="P5" s="134">
        <v>3.63039111756569</v>
      </c>
      <c r="Q5" s="27"/>
      <c r="R5" s="3"/>
      <c r="S5" s="4"/>
      <c r="T5" s="3"/>
      <c r="U5" s="3"/>
      <c r="V5" s="4"/>
      <c r="W5" s="3"/>
      <c r="X5" s="3"/>
      <c r="Y5" s="4"/>
      <c r="Z5" s="3"/>
      <c r="AA5" s="3"/>
      <c r="AB5" s="4"/>
      <c r="AC5" s="3"/>
      <c r="AD5" s="3"/>
      <c r="AE5" s="4"/>
      <c r="AF5" s="3"/>
      <c r="AG5" s="3"/>
      <c r="AH5" s="4"/>
      <c r="AI5" s="3"/>
      <c r="AJ5" s="3"/>
      <c r="AK5" s="4"/>
      <c r="AL5" s="3"/>
      <c r="AM5" s="3"/>
    </row>
    <row r="6" spans="1:42" x14ac:dyDescent="0.2">
      <c r="A6" s="105">
        <v>2016</v>
      </c>
      <c r="B6" s="106">
        <v>139892.37704897366</v>
      </c>
      <c r="C6" s="127">
        <v>5.3152396726933284E-3</v>
      </c>
      <c r="D6" s="134">
        <v>14.047044169591549</v>
      </c>
      <c r="E6" s="132">
        <v>1925600.6074256958</v>
      </c>
      <c r="F6" s="133">
        <v>7.3163591599907832E-2</v>
      </c>
      <c r="G6" s="134">
        <v>5.2989410325125386</v>
      </c>
      <c r="H6" s="132">
        <v>1989155.6164876269</v>
      </c>
      <c r="I6" s="133">
        <v>7.5578377256499393E-2</v>
      </c>
      <c r="J6" s="134">
        <v>6.9804182068780918</v>
      </c>
      <c r="K6" s="132">
        <v>22264461.291233338</v>
      </c>
      <c r="L6" s="133">
        <v>0.84594279147089946</v>
      </c>
      <c r="M6" s="134">
        <v>3.7746102673845261</v>
      </c>
      <c r="N6" s="132">
        <v>26319109.892195635</v>
      </c>
      <c r="O6" s="133">
        <v>1</v>
      </c>
      <c r="P6" s="134">
        <v>4.1707393843725571</v>
      </c>
      <c r="Q6" s="27"/>
      <c r="R6" s="3"/>
      <c r="S6" s="4"/>
      <c r="T6" s="3"/>
      <c r="U6" s="3"/>
      <c r="V6" s="4"/>
      <c r="W6" s="3"/>
      <c r="X6" s="3"/>
      <c r="Y6" s="4"/>
      <c r="Z6" s="3"/>
      <c r="AA6" s="3"/>
      <c r="AB6" s="4"/>
      <c r="AC6" s="3"/>
      <c r="AD6" s="3"/>
      <c r="AE6" s="4"/>
      <c r="AF6" s="3"/>
      <c r="AG6" s="3"/>
      <c r="AH6" s="4"/>
      <c r="AI6" s="3"/>
      <c r="AJ6" s="3"/>
      <c r="AK6" s="4"/>
      <c r="AL6" s="3"/>
      <c r="AM6" s="3"/>
    </row>
    <row r="7" spans="1:42" x14ac:dyDescent="0.2">
      <c r="A7" s="105">
        <v>2017</v>
      </c>
      <c r="B7" s="106">
        <v>133945.85946515162</v>
      </c>
      <c r="C7" s="107">
        <v>4.92848336293439E-3</v>
      </c>
      <c r="D7" s="128">
        <v>-4.250780285004585</v>
      </c>
      <c r="E7" s="129">
        <v>1908123.3401151812</v>
      </c>
      <c r="F7" s="130">
        <v>7.0208621406704447E-2</v>
      </c>
      <c r="G7" s="128">
        <v>-0.90762680709161048</v>
      </c>
      <c r="H7" s="129">
        <v>2040319.0027356523</v>
      </c>
      <c r="I7" s="130">
        <v>7.5072706989331842E-2</v>
      </c>
      <c r="J7" s="128">
        <v>2.5721158175833203</v>
      </c>
      <c r="K7" s="129">
        <v>23095518.184163332</v>
      </c>
      <c r="L7" s="130">
        <v>0.84979018824102925</v>
      </c>
      <c r="M7" s="128">
        <v>3.7326611322826997</v>
      </c>
      <c r="N7" s="129">
        <v>27177906.386479318</v>
      </c>
      <c r="O7" s="130">
        <v>1</v>
      </c>
      <c r="P7" s="128">
        <v>3.2630149644169437</v>
      </c>
      <c r="Q7" s="27"/>
      <c r="R7" s="3"/>
      <c r="S7" s="4"/>
      <c r="T7" s="3"/>
      <c r="U7" s="3"/>
      <c r="V7" s="4"/>
      <c r="W7" s="3"/>
      <c r="X7" s="3"/>
      <c r="Y7" s="4"/>
      <c r="Z7" s="3"/>
      <c r="AA7" s="3"/>
      <c r="AB7" s="4"/>
      <c r="AC7" s="3"/>
      <c r="AD7" s="3"/>
      <c r="AE7" s="4"/>
      <c r="AF7" s="3"/>
      <c r="AG7" s="3"/>
      <c r="AH7" s="4"/>
      <c r="AI7" s="3"/>
      <c r="AJ7" s="3"/>
      <c r="AK7" s="4"/>
      <c r="AL7" s="3"/>
      <c r="AM7" s="3"/>
    </row>
    <row r="8" spans="1:42" x14ac:dyDescent="0.2">
      <c r="A8" s="105">
        <v>2018</v>
      </c>
      <c r="B8" s="106">
        <v>123339.73565923187</v>
      </c>
      <c r="C8" s="107">
        <v>4.4077719878707891E-3</v>
      </c>
      <c r="D8" s="108">
        <v>-7.9182169932465296</v>
      </c>
      <c r="E8" s="106">
        <v>1876555.3479454855</v>
      </c>
      <c r="F8" s="107">
        <v>6.7062151967115263E-2</v>
      </c>
      <c r="G8" s="108">
        <v>-1.654399980652721</v>
      </c>
      <c r="H8" s="106">
        <v>2057507.8361836013</v>
      </c>
      <c r="I8" s="107">
        <v>7.3528821483864679E-2</v>
      </c>
      <c r="J8" s="108">
        <v>0.84245813644348022</v>
      </c>
      <c r="K8" s="106">
        <v>23924928.289411128</v>
      </c>
      <c r="L8" s="107">
        <v>0.85500125456114928</v>
      </c>
      <c r="M8" s="108">
        <v>3.5912166968244286</v>
      </c>
      <c r="N8" s="106">
        <v>27982331.209199447</v>
      </c>
      <c r="O8" s="107">
        <v>1</v>
      </c>
      <c r="P8" s="108">
        <v>2.9598483830245215</v>
      </c>
      <c r="Q8" s="27"/>
      <c r="R8" s="3"/>
      <c r="S8" s="4"/>
      <c r="T8" s="3"/>
      <c r="U8" s="3"/>
      <c r="V8" s="4"/>
      <c r="W8" s="3"/>
      <c r="X8" s="3"/>
      <c r="Y8" s="4"/>
      <c r="Z8" s="3"/>
      <c r="AA8" s="3"/>
      <c r="AB8" s="4"/>
      <c r="AC8" s="3"/>
      <c r="AD8" s="3"/>
      <c r="AE8" s="4"/>
      <c r="AF8" s="3"/>
      <c r="AG8" s="3"/>
      <c r="AH8" s="4"/>
      <c r="AI8" s="3"/>
      <c r="AJ8" s="3"/>
      <c r="AK8" s="4"/>
      <c r="AL8" s="3"/>
      <c r="AM8" s="3"/>
    </row>
    <row r="9" spans="1:42" x14ac:dyDescent="0.2">
      <c r="A9" s="105">
        <v>2019</v>
      </c>
      <c r="B9" s="106">
        <v>119400.97351039619</v>
      </c>
      <c r="C9" s="107">
        <v>4.1898898659808786E-3</v>
      </c>
      <c r="D9" s="108">
        <v>-3.1934251583916606</v>
      </c>
      <c r="E9" s="106">
        <v>1854439.4519593255</v>
      </c>
      <c r="F9" s="107">
        <v>6.5073984226460199E-2</v>
      </c>
      <c r="G9" s="108">
        <v>-1.1785368340120228</v>
      </c>
      <c r="H9" s="106">
        <v>2178741.3494537468</v>
      </c>
      <c r="I9" s="107">
        <v>7.6454035777814899E-2</v>
      </c>
      <c r="J9" s="108">
        <v>5.8922503787405933</v>
      </c>
      <c r="K9" s="106">
        <v>24344819.667499334</v>
      </c>
      <c r="L9" s="107">
        <v>0.85428209012974399</v>
      </c>
      <c r="M9" s="108">
        <v>1.7550371437227819</v>
      </c>
      <c r="N9" s="106">
        <v>28497401.442422803</v>
      </c>
      <c r="O9" s="107">
        <v>1</v>
      </c>
      <c r="P9" s="108">
        <v>1.8406980797011752</v>
      </c>
      <c r="Q9" s="27"/>
      <c r="R9" s="3"/>
      <c r="S9" s="4"/>
      <c r="T9" s="3"/>
      <c r="U9" s="3"/>
      <c r="V9" s="4"/>
      <c r="W9" s="3"/>
      <c r="X9" s="3"/>
      <c r="Y9" s="4"/>
      <c r="Z9" s="3"/>
      <c r="AA9" s="3"/>
      <c r="AB9" s="4"/>
      <c r="AC9" s="3"/>
      <c r="AD9" s="3"/>
      <c r="AE9" s="4"/>
      <c r="AF9" s="3"/>
      <c r="AG9" s="3"/>
      <c r="AH9" s="4"/>
      <c r="AI9" s="3"/>
      <c r="AJ9" s="3"/>
      <c r="AK9" s="4"/>
      <c r="AL9" s="3"/>
      <c r="AM9" s="3"/>
    </row>
    <row r="10" spans="1:42" x14ac:dyDescent="0.2">
      <c r="A10" s="105">
        <v>2020</v>
      </c>
      <c r="B10" s="106">
        <v>114919.11956450842</v>
      </c>
      <c r="C10" s="107">
        <v>5.0819893161687148E-3</v>
      </c>
      <c r="D10" s="108">
        <v>-3.7536159162869231</v>
      </c>
      <c r="E10" s="106">
        <v>1512294.0663341195</v>
      </c>
      <c r="F10" s="107">
        <v>6.6877142090365549E-2</v>
      </c>
      <c r="G10" s="108">
        <v>-18.450070465428738</v>
      </c>
      <c r="H10" s="106">
        <v>2049091.7234274615</v>
      </c>
      <c r="I10" s="107">
        <v>9.0615576292007963E-2</v>
      </c>
      <c r="J10" s="108">
        <v>-5.9506662440124476</v>
      </c>
      <c r="K10" s="106">
        <v>18936713.815228287</v>
      </c>
      <c r="L10" s="107">
        <v>0.8374252923014579</v>
      </c>
      <c r="M10" s="108">
        <v>-22.214606335700005</v>
      </c>
      <c r="N10" s="106">
        <v>22613018.724554375</v>
      </c>
      <c r="O10" s="107">
        <v>1</v>
      </c>
      <c r="P10" s="108">
        <v>-20.648839613525649</v>
      </c>
      <c r="Q10" s="27"/>
      <c r="R10" s="3"/>
      <c r="S10" s="4"/>
      <c r="T10" s="3"/>
      <c r="U10" s="3"/>
      <c r="V10" s="4"/>
      <c r="W10" s="3"/>
      <c r="X10" s="3"/>
      <c r="Y10" s="4"/>
      <c r="Z10" s="3"/>
      <c r="AA10" s="3"/>
      <c r="AB10" s="4"/>
      <c r="AC10" s="3"/>
      <c r="AD10" s="3"/>
      <c r="AE10" s="4"/>
      <c r="AF10" s="3"/>
      <c r="AG10" s="3"/>
      <c r="AH10" s="4"/>
      <c r="AI10" s="3"/>
      <c r="AJ10" s="3"/>
      <c r="AK10" s="4"/>
      <c r="AL10" s="3"/>
      <c r="AM10" s="3"/>
    </row>
    <row r="11" spans="1:42" x14ac:dyDescent="0.2">
      <c r="A11" s="105">
        <v>2021</v>
      </c>
      <c r="B11" s="106">
        <v>130720.25586507875</v>
      </c>
      <c r="C11" s="107">
        <v>5.2385491659693341E-3</v>
      </c>
      <c r="D11" s="108">
        <v>13.749788860591261</v>
      </c>
      <c r="E11" s="106">
        <v>1755001.7405104961</v>
      </c>
      <c r="F11" s="107">
        <v>7.0330820905943697E-2</v>
      </c>
      <c r="G11" s="108">
        <v>16.048973515098997</v>
      </c>
      <c r="H11" s="106">
        <v>2130016.3974815696</v>
      </c>
      <c r="I11" s="107">
        <v>8.5359346557926513E-2</v>
      </c>
      <c r="J11" s="108">
        <v>3.9492948572720676</v>
      </c>
      <c r="K11" s="106">
        <v>20937784.370473053</v>
      </c>
      <c r="L11" s="107">
        <v>0.83907128337016046</v>
      </c>
      <c r="M11" s="108">
        <v>10.567147894665707</v>
      </c>
      <c r="N11" s="106">
        <v>24953522.764330197</v>
      </c>
      <c r="O11" s="107">
        <v>1</v>
      </c>
      <c r="P11" s="108">
        <v>10.350250306184838</v>
      </c>
      <c r="Q11" s="27"/>
      <c r="R11" s="3"/>
      <c r="S11" s="4"/>
      <c r="T11" s="3"/>
      <c r="U11" s="3"/>
      <c r="V11" s="4"/>
      <c r="W11" s="3"/>
      <c r="X11" s="3"/>
      <c r="Y11" s="4"/>
      <c r="Z11" s="3"/>
      <c r="AA11" s="3"/>
      <c r="AB11" s="4"/>
      <c r="AC11" s="3"/>
      <c r="AD11" s="3"/>
      <c r="AE11" s="4"/>
      <c r="AF11" s="3"/>
      <c r="AG11" s="3"/>
      <c r="AH11" s="4"/>
      <c r="AI11" s="3"/>
      <c r="AJ11" s="3"/>
      <c r="AK11" s="4"/>
      <c r="AL11" s="3"/>
      <c r="AM11" s="3"/>
    </row>
    <row r="12" spans="1:42" x14ac:dyDescent="0.2">
      <c r="A12" s="180" t="s">
        <v>622</v>
      </c>
      <c r="B12" s="181"/>
      <c r="C12" s="181"/>
      <c r="D12" s="181"/>
      <c r="E12" s="181"/>
      <c r="F12" s="181"/>
      <c r="G12" s="181"/>
      <c r="H12" s="181"/>
      <c r="I12" s="181"/>
      <c r="J12" s="181"/>
      <c r="K12" s="181"/>
      <c r="L12" s="181"/>
      <c r="M12" s="181"/>
      <c r="N12" s="181"/>
      <c r="O12" s="181"/>
      <c r="P12" s="182"/>
      <c r="Q12" s="3"/>
      <c r="R12" s="3"/>
      <c r="S12" s="4"/>
      <c r="T12" s="3"/>
      <c r="U12" s="3"/>
      <c r="V12" s="4"/>
      <c r="W12" s="3"/>
      <c r="X12" s="3"/>
      <c r="Y12" s="4"/>
      <c r="Z12" s="3"/>
      <c r="AA12" s="3"/>
      <c r="AB12" s="4"/>
      <c r="AC12" s="3"/>
      <c r="AD12" s="3"/>
      <c r="AE12" s="4"/>
      <c r="AF12" s="3"/>
      <c r="AG12" s="3"/>
      <c r="AH12" s="4"/>
      <c r="AI12" s="3"/>
      <c r="AJ12" s="3"/>
      <c r="AK12" s="4"/>
      <c r="AL12" s="3"/>
      <c r="AM12" s="3"/>
    </row>
    <row r="13" spans="1:42" x14ac:dyDescent="0.2">
      <c r="A13" s="65" t="s">
        <v>479</v>
      </c>
      <c r="B13" s="177">
        <f>(B11/B4-1)*100</f>
        <v>13.116860267962394</v>
      </c>
      <c r="C13" s="178"/>
      <c r="D13" s="179"/>
      <c r="E13" s="177">
        <f>(E11/E4-1)*100</f>
        <v>-5.1334594369199511</v>
      </c>
      <c r="F13" s="178"/>
      <c r="G13" s="179"/>
      <c r="H13" s="177">
        <f>(H11/H4-1)*100</f>
        <v>25.616797114279734</v>
      </c>
      <c r="I13" s="178"/>
      <c r="J13" s="179"/>
      <c r="K13" s="177">
        <f>(K11/K4-1)*100</f>
        <v>1.0555627457273564</v>
      </c>
      <c r="L13" s="178"/>
      <c r="M13" s="179"/>
      <c r="N13" s="177">
        <f>(N11/N4-1)*100</f>
        <v>2.3513443853919069</v>
      </c>
      <c r="O13" s="178"/>
      <c r="P13" s="179"/>
      <c r="Q13" s="3"/>
      <c r="R13" s="3"/>
      <c r="S13" s="4"/>
      <c r="T13" s="3"/>
      <c r="U13" s="3"/>
      <c r="V13" s="4"/>
      <c r="W13" s="3"/>
      <c r="X13" s="3"/>
      <c r="Y13" s="4"/>
      <c r="Z13" s="3"/>
      <c r="AA13" s="3"/>
      <c r="AB13" s="4"/>
      <c r="AC13" s="3"/>
      <c r="AD13" s="3"/>
      <c r="AE13" s="4"/>
      <c r="AF13" s="3"/>
      <c r="AG13" s="3"/>
      <c r="AH13" s="4"/>
      <c r="AI13" s="3"/>
      <c r="AJ13" s="3"/>
      <c r="AK13" s="4"/>
      <c r="AL13" s="3"/>
      <c r="AM13" s="3"/>
    </row>
    <row r="14" spans="1:42" ht="4.5" customHeight="1" x14ac:dyDescent="0.2">
      <c r="A14" s="183" t="s">
        <v>623</v>
      </c>
      <c r="B14" s="183"/>
      <c r="C14" s="183"/>
      <c r="D14" s="183"/>
      <c r="E14" s="183"/>
      <c r="F14" s="183"/>
      <c r="G14" s="183"/>
      <c r="H14" s="183"/>
      <c r="I14" s="183"/>
      <c r="J14" s="183"/>
      <c r="K14" s="183"/>
      <c r="L14" s="183"/>
      <c r="M14" s="183"/>
      <c r="N14" s="183"/>
      <c r="O14" s="183"/>
      <c r="P14" s="183"/>
      <c r="Q14" s="3"/>
      <c r="R14" s="3"/>
      <c r="S14" s="4"/>
      <c r="T14" s="3"/>
      <c r="U14" s="3"/>
      <c r="V14" s="4"/>
      <c r="W14" s="3"/>
      <c r="X14" s="3"/>
      <c r="Y14" s="4"/>
      <c r="Z14" s="3"/>
      <c r="AA14" s="3"/>
      <c r="AB14" s="4"/>
      <c r="AC14" s="3"/>
      <c r="AD14" s="3"/>
      <c r="AE14" s="4"/>
      <c r="AF14" s="3"/>
      <c r="AG14" s="3"/>
      <c r="AH14" s="4"/>
      <c r="AI14" s="3"/>
      <c r="AJ14" s="3"/>
      <c r="AK14" s="4"/>
      <c r="AL14" s="3"/>
      <c r="AM14" s="3"/>
      <c r="AN14" s="4"/>
      <c r="AO14" s="3"/>
      <c r="AP14" s="3"/>
    </row>
    <row r="15" spans="1:42" x14ac:dyDescent="0.2">
      <c r="A15" s="176"/>
      <c r="B15" s="176"/>
      <c r="C15" s="176"/>
      <c r="D15" s="176"/>
      <c r="E15" s="176"/>
      <c r="F15" s="176"/>
      <c r="G15" s="176"/>
      <c r="H15" s="176"/>
      <c r="I15" s="176"/>
      <c r="J15" s="176"/>
      <c r="K15" s="176"/>
      <c r="L15" s="176"/>
      <c r="M15" s="176"/>
      <c r="N15" s="176"/>
      <c r="O15" s="176"/>
      <c r="P15" s="176"/>
      <c r="Q15" s="3"/>
      <c r="R15" s="3"/>
      <c r="S15" s="4"/>
      <c r="T15" s="3"/>
      <c r="U15" s="3"/>
      <c r="V15" s="4"/>
      <c r="W15" s="3"/>
      <c r="X15" s="3"/>
      <c r="Y15" s="4"/>
      <c r="Z15" s="3"/>
      <c r="AA15" s="3"/>
      <c r="AB15" s="4"/>
      <c r="AC15" s="3"/>
      <c r="AD15" s="3"/>
      <c r="AE15" s="4"/>
      <c r="AF15" s="3"/>
      <c r="AG15" s="3"/>
      <c r="AH15" s="4"/>
      <c r="AI15" s="3"/>
      <c r="AJ15" s="3"/>
      <c r="AK15" s="4"/>
      <c r="AL15" s="3"/>
      <c r="AM15" s="3"/>
      <c r="AN15" s="4"/>
      <c r="AO15" s="3"/>
      <c r="AP15" s="3"/>
    </row>
    <row r="16" spans="1:42" x14ac:dyDescent="0.2">
      <c r="A16" s="176"/>
      <c r="B16" s="176"/>
      <c r="C16" s="176"/>
      <c r="D16" s="176"/>
      <c r="E16" s="176"/>
      <c r="F16" s="176"/>
      <c r="G16" s="176"/>
      <c r="H16" s="176"/>
      <c r="I16" s="176"/>
      <c r="J16" s="176"/>
      <c r="K16" s="176"/>
      <c r="L16" s="176"/>
      <c r="M16" s="176"/>
      <c r="N16" s="176"/>
      <c r="O16" s="176"/>
      <c r="P16" s="176"/>
      <c r="Q16" s="3"/>
      <c r="R16" s="3"/>
      <c r="S16" s="4"/>
      <c r="T16" s="3"/>
      <c r="U16" s="3"/>
      <c r="V16" s="4"/>
      <c r="W16" s="3"/>
      <c r="X16" s="3"/>
      <c r="Y16" s="4"/>
      <c r="Z16" s="3"/>
      <c r="AA16" s="3"/>
      <c r="AB16" s="4"/>
      <c r="AC16" s="3"/>
      <c r="AD16" s="3"/>
      <c r="AE16" s="4"/>
      <c r="AF16" s="3"/>
      <c r="AG16" s="3"/>
      <c r="AH16" s="4"/>
      <c r="AI16" s="3"/>
      <c r="AJ16" s="3"/>
      <c r="AK16" s="4"/>
      <c r="AL16" s="3"/>
      <c r="AM16" s="3"/>
      <c r="AN16" s="4"/>
      <c r="AO16" s="3"/>
      <c r="AP16" s="3"/>
    </row>
    <row r="17" spans="1:42" x14ac:dyDescent="0.2">
      <c r="A17" s="70"/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3"/>
      <c r="R17" s="3"/>
      <c r="S17" s="4"/>
      <c r="T17" s="3"/>
      <c r="U17" s="3"/>
      <c r="V17" s="4"/>
      <c r="W17" s="3"/>
      <c r="X17" s="3"/>
      <c r="Y17" s="4"/>
      <c r="Z17" s="3"/>
      <c r="AA17" s="3"/>
      <c r="AB17" s="4"/>
      <c r="AC17" s="3"/>
      <c r="AD17" s="3"/>
      <c r="AE17" s="4"/>
      <c r="AF17" s="3"/>
      <c r="AG17" s="3"/>
      <c r="AH17" s="4"/>
      <c r="AI17" s="3"/>
      <c r="AJ17" s="3"/>
      <c r="AK17" s="4"/>
      <c r="AL17" s="3"/>
      <c r="AM17" s="3"/>
      <c r="AN17" s="4"/>
      <c r="AO17" s="3"/>
      <c r="AP17" s="3"/>
    </row>
    <row r="18" spans="1:42" x14ac:dyDescent="0.2">
      <c r="B18" s="4"/>
      <c r="C18" s="3"/>
      <c r="D18" s="4"/>
      <c r="E18" s="3"/>
      <c r="F18" s="3"/>
      <c r="G18" s="4"/>
      <c r="H18" s="3"/>
      <c r="I18" s="3"/>
      <c r="J18" s="4"/>
      <c r="K18" s="3"/>
      <c r="L18" s="3"/>
      <c r="M18" s="4"/>
      <c r="N18" s="3"/>
      <c r="O18" s="3"/>
      <c r="P18" s="4"/>
      <c r="Q18" s="3"/>
      <c r="R18" s="3"/>
      <c r="S18" s="4"/>
      <c r="T18" s="3"/>
      <c r="U18" s="3"/>
      <c r="V18" s="4"/>
      <c r="W18" s="3"/>
      <c r="X18" s="3"/>
      <c r="Y18" s="4"/>
      <c r="Z18" s="3"/>
      <c r="AA18" s="3"/>
      <c r="AB18" s="4"/>
      <c r="AC18" s="3"/>
      <c r="AD18" s="3"/>
      <c r="AE18" s="4"/>
      <c r="AF18" s="3"/>
      <c r="AG18" s="3"/>
      <c r="AH18" s="4"/>
      <c r="AI18" s="3"/>
      <c r="AJ18" s="3"/>
      <c r="AK18" s="4"/>
      <c r="AL18" s="3"/>
      <c r="AM18" s="3"/>
      <c r="AN18" s="4"/>
      <c r="AO18" s="3"/>
      <c r="AP18" s="3"/>
    </row>
    <row r="19" spans="1:42" x14ac:dyDescent="0.2">
      <c r="A19" s="2" t="s">
        <v>68</v>
      </c>
      <c r="B19" s="4"/>
      <c r="C19" s="3"/>
      <c r="D19" s="4"/>
      <c r="E19" s="3"/>
      <c r="F19" s="3"/>
      <c r="G19" s="4"/>
      <c r="H19" s="3"/>
      <c r="I19" s="3"/>
      <c r="J19" s="4"/>
      <c r="K19" s="3"/>
      <c r="L19" s="3"/>
      <c r="M19" s="4"/>
      <c r="N19" s="3"/>
      <c r="O19" s="3"/>
      <c r="P19" s="4"/>
      <c r="Q19" s="3"/>
      <c r="R19" s="3"/>
      <c r="S19" s="4"/>
      <c r="T19" s="3"/>
      <c r="U19" s="3"/>
      <c r="V19" s="4"/>
      <c r="W19" s="3"/>
      <c r="X19" s="3"/>
      <c r="Y19" s="4"/>
      <c r="Z19" s="3"/>
      <c r="AA19" s="3"/>
      <c r="AB19" s="4"/>
      <c r="AC19" s="3"/>
      <c r="AD19" s="3"/>
      <c r="AE19" s="4"/>
      <c r="AF19" s="3"/>
      <c r="AG19" s="3"/>
      <c r="AH19" s="4"/>
      <c r="AI19" s="3"/>
      <c r="AJ19" s="3"/>
      <c r="AK19" s="4"/>
      <c r="AL19" s="3"/>
      <c r="AM19" s="3"/>
      <c r="AN19" s="4"/>
      <c r="AO19" s="3"/>
      <c r="AP19" s="3"/>
    </row>
    <row r="20" spans="1:42" x14ac:dyDescent="0.2">
      <c r="B20" s="6" t="s">
        <v>38</v>
      </c>
      <c r="C20" s="6" t="s">
        <v>37</v>
      </c>
      <c r="D20" s="6" t="s">
        <v>56</v>
      </c>
      <c r="E20" s="6" t="s">
        <v>35</v>
      </c>
      <c r="F20" s="6" t="s">
        <v>36</v>
      </c>
      <c r="G20" s="4"/>
      <c r="H20" s="3"/>
      <c r="I20" s="3"/>
      <c r="J20" s="4"/>
      <c r="K20" s="3"/>
      <c r="L20" s="3"/>
      <c r="M20" s="4"/>
      <c r="N20" s="3"/>
      <c r="O20" s="3"/>
      <c r="P20" s="4"/>
      <c r="Q20" s="3"/>
      <c r="R20" s="3"/>
      <c r="S20" s="4"/>
      <c r="T20" s="3"/>
      <c r="U20" s="3"/>
      <c r="V20" s="4"/>
      <c r="W20" s="3"/>
      <c r="X20" s="3"/>
      <c r="Y20" s="4"/>
      <c r="Z20" s="3"/>
      <c r="AA20" s="3"/>
      <c r="AB20" s="4"/>
      <c r="AC20" s="3"/>
      <c r="AD20" s="3"/>
      <c r="AE20" s="4"/>
      <c r="AF20" s="3"/>
      <c r="AG20" s="3"/>
      <c r="AH20" s="4"/>
      <c r="AI20" s="3"/>
      <c r="AJ20" s="3"/>
      <c r="AK20" s="4"/>
      <c r="AL20" s="3"/>
      <c r="AM20" s="3"/>
      <c r="AN20" s="4"/>
      <c r="AO20" s="3"/>
      <c r="AP20" s="3"/>
    </row>
    <row r="21" spans="1:42" x14ac:dyDescent="0.2">
      <c r="A21" s="7">
        <v>2015</v>
      </c>
      <c r="B21" s="29">
        <f t="shared" ref="B21:B25" si="0">+P5</f>
        <v>3.63039111756569</v>
      </c>
      <c r="C21" s="29">
        <f t="shared" ref="C21:C26" si="1">+D5</f>
        <v>6.1437602158779248</v>
      </c>
      <c r="D21" s="29">
        <f t="shared" ref="D21:D26" si="2">+G5</f>
        <v>-1.1497611839140442</v>
      </c>
      <c r="E21" s="29">
        <f t="shared" ref="E21:E26" si="3">+J5</f>
        <v>9.6552017251443587</v>
      </c>
      <c r="F21" s="29">
        <f t="shared" ref="F21:F25" si="4">+M5</f>
        <v>3.5501142506226158</v>
      </c>
      <c r="G21" s="4"/>
      <c r="H21" s="3"/>
      <c r="I21" s="3"/>
      <c r="J21" s="4"/>
      <c r="K21" s="3"/>
      <c r="L21" s="3"/>
      <c r="M21" s="4"/>
      <c r="N21" s="3"/>
      <c r="O21" s="3"/>
      <c r="P21" s="4"/>
      <c r="Q21" s="3"/>
      <c r="R21" s="3"/>
      <c r="S21" s="4"/>
      <c r="T21" s="3"/>
      <c r="U21" s="3"/>
      <c r="V21" s="4"/>
      <c r="W21" s="3"/>
      <c r="X21" s="3"/>
      <c r="Y21" s="4"/>
      <c r="Z21" s="3"/>
      <c r="AA21" s="3"/>
      <c r="AB21" s="4"/>
      <c r="AC21" s="3"/>
      <c r="AD21" s="3"/>
      <c r="AE21" s="4"/>
      <c r="AF21" s="3"/>
      <c r="AG21" s="3"/>
      <c r="AH21" s="4"/>
      <c r="AI21" s="3"/>
      <c r="AJ21" s="3"/>
      <c r="AK21" s="4"/>
      <c r="AL21" s="3"/>
      <c r="AM21" s="3"/>
      <c r="AN21" s="4"/>
      <c r="AO21" s="3"/>
      <c r="AP21" s="3"/>
    </row>
    <row r="22" spans="1:42" x14ac:dyDescent="0.2">
      <c r="A22" s="7">
        <v>2016</v>
      </c>
      <c r="B22" s="29">
        <f t="shared" si="0"/>
        <v>4.1707393843725571</v>
      </c>
      <c r="C22" s="29">
        <f t="shared" si="1"/>
        <v>14.047044169591549</v>
      </c>
      <c r="D22" s="29">
        <f t="shared" si="2"/>
        <v>5.2989410325125386</v>
      </c>
      <c r="E22" s="29">
        <f t="shared" si="3"/>
        <v>6.9804182068780918</v>
      </c>
      <c r="F22" s="29">
        <f t="shared" si="4"/>
        <v>3.7746102673845261</v>
      </c>
      <c r="G22" s="4"/>
      <c r="H22" s="3"/>
      <c r="I22" s="3"/>
      <c r="J22" s="4"/>
      <c r="K22" s="3"/>
      <c r="L22" s="3"/>
      <c r="M22" s="4"/>
      <c r="N22" s="3"/>
      <c r="O22" s="3"/>
      <c r="P22" s="4"/>
      <c r="Q22" s="3"/>
      <c r="R22" s="3"/>
      <c r="S22" s="4"/>
      <c r="T22" s="3"/>
      <c r="U22" s="3"/>
      <c r="V22" s="4"/>
      <c r="W22" s="3"/>
      <c r="X22" s="3"/>
      <c r="Y22" s="4"/>
      <c r="Z22" s="3"/>
      <c r="AA22" s="3"/>
      <c r="AB22" s="4"/>
      <c r="AC22" s="3"/>
      <c r="AD22" s="3"/>
      <c r="AE22" s="4"/>
      <c r="AF22" s="3"/>
      <c r="AG22" s="3"/>
      <c r="AH22" s="4"/>
      <c r="AI22" s="3"/>
      <c r="AJ22" s="3"/>
      <c r="AK22" s="4"/>
      <c r="AL22" s="3"/>
      <c r="AM22" s="3"/>
      <c r="AN22" s="4"/>
      <c r="AO22" s="3"/>
      <c r="AP22" s="3"/>
    </row>
    <row r="23" spans="1:42" x14ac:dyDescent="0.2">
      <c r="A23" s="7">
        <v>2017</v>
      </c>
      <c r="B23" s="29">
        <f t="shared" si="0"/>
        <v>3.2630149644169437</v>
      </c>
      <c r="C23" s="29">
        <f t="shared" si="1"/>
        <v>-4.250780285004585</v>
      </c>
      <c r="D23" s="29">
        <f t="shared" si="2"/>
        <v>-0.90762680709161048</v>
      </c>
      <c r="E23" s="29">
        <f t="shared" si="3"/>
        <v>2.5721158175833203</v>
      </c>
      <c r="F23" s="29">
        <f t="shared" si="4"/>
        <v>3.7326611322826997</v>
      </c>
      <c r="G23" s="4"/>
      <c r="H23" s="3"/>
      <c r="I23" s="3"/>
      <c r="J23" s="4"/>
      <c r="K23" s="3"/>
      <c r="L23" s="3"/>
      <c r="M23" s="4"/>
      <c r="N23" s="3"/>
      <c r="O23" s="3"/>
      <c r="P23" s="4"/>
      <c r="Q23" s="3"/>
      <c r="R23" s="3"/>
      <c r="S23" s="4"/>
      <c r="T23" s="3"/>
      <c r="U23" s="3"/>
      <c r="V23" s="4"/>
      <c r="W23" s="3"/>
      <c r="X23" s="3"/>
      <c r="Y23" s="4"/>
      <c r="Z23" s="3"/>
      <c r="AA23" s="3"/>
      <c r="AB23" s="4"/>
      <c r="AC23" s="3"/>
      <c r="AD23" s="3"/>
      <c r="AE23" s="4"/>
      <c r="AF23" s="3"/>
      <c r="AG23" s="3"/>
      <c r="AH23" s="4"/>
      <c r="AI23" s="3"/>
      <c r="AJ23" s="3"/>
      <c r="AK23" s="4"/>
      <c r="AL23" s="3"/>
      <c r="AM23" s="3"/>
      <c r="AN23" s="4"/>
      <c r="AO23" s="3"/>
      <c r="AP23" s="3"/>
    </row>
    <row r="24" spans="1:42" x14ac:dyDescent="0.2">
      <c r="A24" s="7">
        <v>2018</v>
      </c>
      <c r="B24" s="29">
        <f t="shared" si="0"/>
        <v>2.9598483830245215</v>
      </c>
      <c r="C24" s="29">
        <f t="shared" si="1"/>
        <v>-7.9182169932465296</v>
      </c>
      <c r="D24" s="29">
        <f t="shared" si="2"/>
        <v>-1.654399980652721</v>
      </c>
      <c r="E24" s="29">
        <f t="shared" si="3"/>
        <v>0.84245813644348022</v>
      </c>
      <c r="F24" s="29">
        <f t="shared" si="4"/>
        <v>3.5912166968244286</v>
      </c>
      <c r="G24" s="4"/>
      <c r="H24" s="3"/>
      <c r="I24" s="3"/>
      <c r="J24" s="4"/>
      <c r="K24" s="3"/>
      <c r="L24" s="3"/>
      <c r="M24" s="4"/>
      <c r="N24" s="3"/>
      <c r="O24" s="3"/>
      <c r="P24" s="4"/>
      <c r="Q24" s="3"/>
      <c r="R24" s="3"/>
      <c r="S24" s="4"/>
      <c r="T24" s="3"/>
      <c r="U24" s="3"/>
      <c r="V24" s="4"/>
      <c r="W24" s="3"/>
      <c r="X24" s="3"/>
      <c r="Y24" s="4"/>
      <c r="Z24" s="3"/>
      <c r="AA24" s="3"/>
      <c r="AB24" s="4"/>
      <c r="AC24" s="3"/>
      <c r="AD24" s="3"/>
      <c r="AE24" s="4"/>
      <c r="AF24" s="3"/>
      <c r="AG24" s="3"/>
      <c r="AH24" s="4"/>
      <c r="AI24" s="3"/>
      <c r="AJ24" s="3"/>
      <c r="AK24" s="4"/>
      <c r="AL24" s="3"/>
      <c r="AM24" s="3"/>
      <c r="AN24" s="4"/>
      <c r="AO24" s="3"/>
      <c r="AP24" s="3"/>
    </row>
    <row r="25" spans="1:42" x14ac:dyDescent="0.2">
      <c r="A25" s="7">
        <v>2019</v>
      </c>
      <c r="B25" s="29">
        <f t="shared" si="0"/>
        <v>1.8406980797011752</v>
      </c>
      <c r="C25" s="29">
        <f t="shared" si="1"/>
        <v>-3.1934251583916606</v>
      </c>
      <c r="D25" s="29">
        <f t="shared" si="2"/>
        <v>-1.1785368340120228</v>
      </c>
      <c r="E25" s="29">
        <f t="shared" si="3"/>
        <v>5.8922503787405933</v>
      </c>
      <c r="F25" s="29">
        <f t="shared" si="4"/>
        <v>1.7550371437227819</v>
      </c>
      <c r="G25" s="4"/>
      <c r="H25" s="3"/>
      <c r="I25" s="3"/>
      <c r="J25" s="4"/>
      <c r="K25" s="3"/>
      <c r="L25" s="3"/>
      <c r="M25" s="4"/>
      <c r="N25" s="3"/>
      <c r="O25" s="3"/>
      <c r="P25" s="4"/>
      <c r="Q25" s="3"/>
      <c r="R25" s="3"/>
      <c r="S25" s="4"/>
      <c r="T25" s="3"/>
      <c r="U25" s="3"/>
      <c r="V25" s="4"/>
      <c r="W25" s="3"/>
      <c r="X25" s="3"/>
      <c r="Y25" s="4"/>
      <c r="Z25" s="3"/>
      <c r="AA25" s="3"/>
      <c r="AB25" s="4"/>
      <c r="AC25" s="3"/>
      <c r="AD25" s="3"/>
      <c r="AE25" s="4"/>
      <c r="AF25" s="3"/>
      <c r="AG25" s="3"/>
      <c r="AH25" s="4"/>
      <c r="AI25" s="3"/>
      <c r="AJ25" s="3"/>
      <c r="AK25" s="4"/>
      <c r="AL25" s="3"/>
      <c r="AM25" s="3"/>
      <c r="AN25" s="4"/>
      <c r="AO25" s="3"/>
      <c r="AP25" s="3"/>
    </row>
    <row r="26" spans="1:42" x14ac:dyDescent="0.2">
      <c r="A26" s="7">
        <v>2020</v>
      </c>
      <c r="B26" s="29">
        <f>+P10</f>
        <v>-20.648839613525649</v>
      </c>
      <c r="C26" s="29">
        <f t="shared" si="1"/>
        <v>-3.7536159162869231</v>
      </c>
      <c r="D26" s="29">
        <f t="shared" si="2"/>
        <v>-18.450070465428738</v>
      </c>
      <c r="E26" s="29">
        <f t="shared" si="3"/>
        <v>-5.9506662440124476</v>
      </c>
      <c r="F26" s="29">
        <f>+M10</f>
        <v>-22.214606335700005</v>
      </c>
      <c r="G26" s="4"/>
      <c r="H26" s="3"/>
      <c r="I26" s="3"/>
      <c r="J26" s="4"/>
      <c r="K26" s="3"/>
      <c r="L26" s="3"/>
      <c r="M26" s="4"/>
      <c r="N26" s="3"/>
      <c r="O26" s="3"/>
      <c r="P26" s="4"/>
      <c r="Q26" s="3"/>
      <c r="R26" s="3"/>
      <c r="S26" s="4"/>
      <c r="T26" s="3"/>
      <c r="U26" s="3"/>
      <c r="V26" s="4"/>
      <c r="W26" s="3"/>
      <c r="X26" s="3"/>
      <c r="Y26" s="4"/>
      <c r="Z26" s="3"/>
      <c r="AA26" s="3"/>
      <c r="AB26" s="4"/>
      <c r="AC26" s="3"/>
      <c r="AD26" s="3"/>
      <c r="AE26" s="4"/>
      <c r="AF26" s="3"/>
      <c r="AG26" s="3"/>
      <c r="AH26" s="4"/>
      <c r="AI26" s="3"/>
      <c r="AJ26" s="3"/>
      <c r="AK26" s="4"/>
      <c r="AL26" s="3"/>
      <c r="AM26" s="3"/>
      <c r="AN26" s="4"/>
      <c r="AO26" s="3"/>
      <c r="AP26" s="3"/>
    </row>
    <row r="27" spans="1:42" x14ac:dyDescent="0.2">
      <c r="A27" s="7">
        <v>2021</v>
      </c>
      <c r="B27" s="29">
        <f>+P11</f>
        <v>10.350250306184838</v>
      </c>
      <c r="C27" s="29">
        <f t="shared" ref="C27" si="5">+D11</f>
        <v>13.749788860591261</v>
      </c>
      <c r="D27" s="29">
        <f t="shared" ref="D27" si="6">+G11</f>
        <v>16.048973515098997</v>
      </c>
      <c r="E27" s="29">
        <f t="shared" ref="E27" si="7">+J11</f>
        <v>3.9492948572720676</v>
      </c>
      <c r="F27" s="29">
        <f>+M11</f>
        <v>10.567147894665707</v>
      </c>
      <c r="G27" s="4"/>
      <c r="H27" s="3"/>
      <c r="I27" s="3"/>
      <c r="J27" s="4"/>
      <c r="K27" s="3"/>
      <c r="L27" s="3"/>
      <c r="M27" s="4"/>
      <c r="N27" s="3"/>
      <c r="O27" s="3"/>
      <c r="P27" s="4"/>
      <c r="Q27" s="3"/>
      <c r="R27" s="3"/>
      <c r="S27" s="4"/>
      <c r="T27" s="3"/>
      <c r="U27" s="3"/>
      <c r="V27" s="4"/>
      <c r="W27" s="3"/>
      <c r="X27" s="3"/>
      <c r="Y27" s="4"/>
      <c r="Z27" s="3"/>
      <c r="AA27" s="3"/>
      <c r="AB27" s="4"/>
      <c r="AC27" s="3"/>
      <c r="AD27" s="3"/>
      <c r="AE27" s="4"/>
      <c r="AF27" s="3"/>
      <c r="AG27" s="3"/>
      <c r="AH27" s="4"/>
      <c r="AI27" s="3"/>
      <c r="AJ27" s="3"/>
      <c r="AK27" s="4"/>
      <c r="AL27" s="3"/>
      <c r="AM27" s="3"/>
      <c r="AN27" s="4"/>
      <c r="AO27" s="3"/>
      <c r="AP27" s="3"/>
    </row>
    <row r="28" spans="1:42" x14ac:dyDescent="0.2">
      <c r="A28" s="98"/>
      <c r="B28" s="29"/>
      <c r="C28" s="29"/>
      <c r="D28" s="29"/>
      <c r="E28" s="29"/>
      <c r="F28" s="29"/>
      <c r="G28" s="4"/>
      <c r="H28" s="3"/>
      <c r="I28" s="3"/>
      <c r="J28" s="4"/>
      <c r="K28" s="3"/>
      <c r="L28" s="3"/>
      <c r="M28" s="4"/>
      <c r="N28" s="3"/>
      <c r="O28" s="3"/>
      <c r="P28" s="4"/>
      <c r="Q28" s="3"/>
      <c r="R28" s="3"/>
      <c r="S28" s="4"/>
      <c r="T28" s="3"/>
      <c r="U28" s="3"/>
      <c r="V28" s="4"/>
      <c r="W28" s="3"/>
      <c r="X28" s="3"/>
      <c r="Y28" s="4"/>
      <c r="Z28" s="3"/>
      <c r="AA28" s="3"/>
      <c r="AB28" s="4"/>
      <c r="AC28" s="3"/>
      <c r="AD28" s="3"/>
      <c r="AE28" s="4"/>
      <c r="AF28" s="3"/>
      <c r="AG28" s="3"/>
      <c r="AH28" s="4"/>
      <c r="AI28" s="3"/>
      <c r="AJ28" s="3"/>
      <c r="AK28" s="4"/>
      <c r="AL28" s="3"/>
      <c r="AM28" s="3"/>
      <c r="AN28" s="4"/>
      <c r="AO28" s="3"/>
      <c r="AP28" s="3"/>
    </row>
    <row r="29" spans="1:42" x14ac:dyDescent="0.2">
      <c r="A29" s="7"/>
      <c r="B29" s="29"/>
      <c r="C29" s="29"/>
      <c r="D29" s="29"/>
      <c r="E29" s="29"/>
      <c r="F29" s="29"/>
      <c r="G29" s="4"/>
      <c r="H29" s="3"/>
      <c r="I29" s="3"/>
      <c r="J29" s="4"/>
      <c r="K29" s="3"/>
      <c r="L29" s="3"/>
      <c r="M29" s="4"/>
      <c r="N29" s="3"/>
      <c r="O29" s="3"/>
      <c r="P29" s="4"/>
      <c r="Q29" s="3"/>
      <c r="R29" s="3"/>
      <c r="S29" s="4"/>
      <c r="T29" s="3"/>
      <c r="U29" s="3"/>
      <c r="V29" s="4"/>
      <c r="W29" s="3"/>
      <c r="X29" s="3"/>
      <c r="Y29" s="4"/>
      <c r="Z29" s="3"/>
      <c r="AA29" s="3"/>
      <c r="AB29" s="4"/>
      <c r="AC29" s="3"/>
      <c r="AD29" s="3"/>
      <c r="AE29" s="4"/>
      <c r="AF29" s="3"/>
      <c r="AG29" s="3"/>
      <c r="AH29" s="4"/>
      <c r="AI29" s="3"/>
      <c r="AJ29" s="3"/>
      <c r="AK29" s="4"/>
      <c r="AL29" s="3"/>
      <c r="AM29" s="3"/>
      <c r="AN29" s="4"/>
      <c r="AO29" s="3"/>
      <c r="AP29" s="3"/>
    </row>
    <row r="30" spans="1:42" x14ac:dyDescent="0.2">
      <c r="A30" s="7"/>
      <c r="B30" s="29"/>
      <c r="C30" s="29"/>
      <c r="D30" s="29"/>
      <c r="E30" s="29"/>
      <c r="F30" s="29"/>
      <c r="G30" s="4"/>
      <c r="H30" s="3"/>
      <c r="I30" s="3"/>
      <c r="J30" s="4"/>
      <c r="K30" s="3"/>
      <c r="L30" s="3"/>
      <c r="M30" s="4"/>
      <c r="N30" s="3"/>
      <c r="O30" s="3"/>
      <c r="P30" s="4"/>
      <c r="Q30" s="3"/>
      <c r="R30" s="3"/>
      <c r="S30" s="4"/>
      <c r="T30" s="3"/>
      <c r="U30" s="3"/>
      <c r="V30" s="4"/>
      <c r="W30" s="3"/>
      <c r="X30" s="3"/>
      <c r="Y30" s="4"/>
      <c r="Z30" s="3"/>
      <c r="AA30" s="3"/>
      <c r="AB30" s="4"/>
      <c r="AC30" s="3"/>
      <c r="AD30" s="3"/>
      <c r="AE30" s="4"/>
      <c r="AF30" s="3"/>
      <c r="AG30" s="3"/>
      <c r="AH30" s="4"/>
      <c r="AI30" s="3"/>
      <c r="AJ30" s="3"/>
      <c r="AK30" s="4"/>
      <c r="AL30" s="3"/>
      <c r="AM30" s="3"/>
      <c r="AN30" s="4"/>
      <c r="AO30" s="3"/>
      <c r="AP30" s="3"/>
    </row>
    <row r="31" spans="1:42" x14ac:dyDescent="0.2">
      <c r="A31" s="7"/>
      <c r="B31" s="29"/>
      <c r="C31" s="29"/>
      <c r="D31" s="29"/>
      <c r="E31" s="29"/>
      <c r="F31" s="29"/>
      <c r="G31" s="4"/>
      <c r="H31" s="3"/>
      <c r="I31" s="3"/>
      <c r="J31" s="4"/>
      <c r="K31" s="3"/>
      <c r="L31" s="3"/>
      <c r="M31" s="4"/>
      <c r="N31" s="3"/>
      <c r="O31" s="3"/>
      <c r="P31" s="4"/>
      <c r="Q31" s="3"/>
      <c r="R31" s="3"/>
      <c r="S31" s="4"/>
      <c r="T31" s="3"/>
      <c r="U31" s="3"/>
      <c r="V31" s="4"/>
      <c r="W31" s="3"/>
      <c r="X31" s="3"/>
      <c r="Y31" s="4"/>
      <c r="Z31" s="3"/>
      <c r="AA31" s="3"/>
      <c r="AB31" s="4"/>
      <c r="AC31" s="3"/>
      <c r="AD31" s="3"/>
      <c r="AE31" s="4"/>
      <c r="AF31" s="3"/>
      <c r="AG31" s="3"/>
      <c r="AH31" s="4"/>
      <c r="AI31" s="3"/>
      <c r="AJ31" s="3"/>
      <c r="AK31" s="4"/>
      <c r="AL31" s="3"/>
      <c r="AM31" s="3"/>
      <c r="AN31" s="4"/>
      <c r="AO31" s="3"/>
      <c r="AP31" s="3"/>
    </row>
    <row r="32" spans="1:42" x14ac:dyDescent="0.2">
      <c r="A32" s="7"/>
      <c r="B32" s="29"/>
      <c r="C32" s="29"/>
      <c r="D32" s="29"/>
      <c r="E32" s="29"/>
      <c r="F32" s="29"/>
      <c r="G32" s="4"/>
      <c r="H32" s="3"/>
      <c r="I32" s="3"/>
      <c r="J32" s="4"/>
      <c r="K32" s="3"/>
      <c r="L32" s="3"/>
      <c r="M32" s="4"/>
      <c r="N32" s="3"/>
      <c r="O32" s="3"/>
      <c r="P32" s="4"/>
      <c r="Q32" s="3"/>
      <c r="R32" s="3"/>
      <c r="S32" s="4"/>
      <c r="T32" s="3"/>
      <c r="U32" s="3"/>
      <c r="V32" s="4"/>
      <c r="W32" s="3"/>
      <c r="X32" s="3"/>
      <c r="Y32" s="4"/>
      <c r="Z32" s="3"/>
      <c r="AA32" s="3"/>
      <c r="AB32" s="4"/>
      <c r="AC32" s="3"/>
      <c r="AD32" s="3"/>
      <c r="AE32" s="4"/>
      <c r="AF32" s="3"/>
      <c r="AG32" s="3"/>
      <c r="AH32" s="4"/>
      <c r="AI32" s="3"/>
      <c r="AJ32" s="3"/>
      <c r="AK32" s="4"/>
      <c r="AL32" s="3"/>
      <c r="AM32" s="3"/>
      <c r="AN32" s="4"/>
      <c r="AO32" s="3"/>
      <c r="AP32" s="3"/>
    </row>
    <row r="33" spans="1:42" x14ac:dyDescent="0.2">
      <c r="A33" s="7"/>
      <c r="B33" s="29"/>
      <c r="C33" s="29"/>
      <c r="D33" s="29"/>
      <c r="E33" s="29"/>
      <c r="F33" s="29"/>
      <c r="G33" s="4"/>
      <c r="H33" s="3"/>
      <c r="I33" s="3"/>
      <c r="J33" s="4"/>
      <c r="K33" s="3"/>
      <c r="L33" s="3"/>
      <c r="M33" s="4"/>
      <c r="N33" s="3"/>
      <c r="O33" s="3"/>
      <c r="P33" s="4"/>
      <c r="Q33" s="3"/>
      <c r="R33" s="3"/>
      <c r="S33" s="4"/>
      <c r="T33" s="3"/>
      <c r="U33" s="3"/>
      <c r="V33" s="4"/>
      <c r="W33" s="3"/>
      <c r="X33" s="3"/>
      <c r="Y33" s="4"/>
      <c r="Z33" s="3"/>
      <c r="AA33" s="3"/>
      <c r="AB33" s="4"/>
      <c r="AC33" s="3"/>
      <c r="AD33" s="3"/>
      <c r="AE33" s="4"/>
      <c r="AF33" s="3"/>
      <c r="AG33" s="3"/>
      <c r="AH33" s="4"/>
      <c r="AI33" s="3"/>
      <c r="AJ33" s="3"/>
      <c r="AK33" s="4"/>
      <c r="AL33" s="3"/>
      <c r="AM33" s="3"/>
      <c r="AN33" s="4"/>
      <c r="AO33" s="3"/>
      <c r="AP33" s="3"/>
    </row>
    <row r="34" spans="1:42" x14ac:dyDescent="0.2">
      <c r="A34" s="7"/>
      <c r="B34" s="29"/>
      <c r="C34" s="29"/>
      <c r="D34" s="29"/>
      <c r="E34" s="29"/>
      <c r="F34" s="29"/>
      <c r="G34" s="4"/>
      <c r="H34" s="3"/>
      <c r="I34" s="3"/>
      <c r="J34" s="4"/>
      <c r="K34" s="3"/>
      <c r="L34" s="3"/>
      <c r="M34" s="4"/>
      <c r="N34" s="3"/>
      <c r="O34" s="3"/>
      <c r="P34" s="4"/>
      <c r="Q34" s="3"/>
      <c r="R34" s="3"/>
      <c r="S34" s="4"/>
      <c r="T34" s="3"/>
      <c r="U34" s="3"/>
      <c r="V34" s="4"/>
      <c r="W34" s="3"/>
      <c r="X34" s="3"/>
      <c r="Y34" s="4"/>
      <c r="Z34" s="3"/>
      <c r="AA34" s="3"/>
      <c r="AB34" s="4"/>
      <c r="AC34" s="3"/>
      <c r="AD34" s="3"/>
      <c r="AE34" s="4"/>
      <c r="AF34" s="3"/>
      <c r="AG34" s="3"/>
      <c r="AH34" s="4"/>
      <c r="AI34" s="3"/>
      <c r="AJ34" s="3"/>
      <c r="AK34" s="4"/>
      <c r="AL34" s="3"/>
      <c r="AM34" s="3"/>
      <c r="AN34" s="4"/>
      <c r="AO34" s="3"/>
      <c r="AP34" s="3"/>
    </row>
    <row r="35" spans="1:42" x14ac:dyDescent="0.2">
      <c r="A35" s="7"/>
      <c r="B35" s="29"/>
      <c r="C35" s="29"/>
      <c r="D35" s="29"/>
      <c r="E35" s="29"/>
      <c r="F35" s="29"/>
      <c r="G35" s="4"/>
      <c r="H35" s="3"/>
      <c r="I35" s="3"/>
      <c r="J35" s="4"/>
      <c r="K35" s="3"/>
      <c r="L35" s="3"/>
      <c r="M35" s="4"/>
      <c r="N35" s="3"/>
      <c r="O35" s="3"/>
      <c r="P35" s="4"/>
      <c r="Q35" s="3"/>
      <c r="R35" s="3"/>
      <c r="S35" s="4"/>
      <c r="T35" s="3"/>
      <c r="U35" s="3"/>
      <c r="V35" s="4"/>
      <c r="W35" s="3"/>
      <c r="X35" s="3"/>
      <c r="Y35" s="4"/>
      <c r="Z35" s="3"/>
      <c r="AA35" s="3"/>
      <c r="AB35" s="4"/>
      <c r="AC35" s="3"/>
      <c r="AD35" s="3"/>
      <c r="AE35" s="4"/>
      <c r="AF35" s="3"/>
      <c r="AG35" s="3"/>
      <c r="AH35" s="4"/>
      <c r="AI35" s="3"/>
      <c r="AJ35" s="3"/>
      <c r="AK35" s="4"/>
      <c r="AL35" s="3"/>
      <c r="AM35" s="3"/>
      <c r="AN35" s="4"/>
      <c r="AO35" s="3"/>
      <c r="AP35" s="3"/>
    </row>
    <row r="36" spans="1:42" x14ac:dyDescent="0.2">
      <c r="B36" s="4"/>
      <c r="C36" s="3"/>
      <c r="D36" s="4"/>
      <c r="E36" s="3"/>
      <c r="F36" s="3"/>
      <c r="G36" s="4"/>
      <c r="H36" s="3"/>
      <c r="I36" s="3"/>
      <c r="J36" s="4"/>
      <c r="K36" s="3"/>
      <c r="L36" s="3"/>
      <c r="M36" s="4"/>
      <c r="N36" s="3"/>
      <c r="O36" s="3"/>
      <c r="P36" s="4"/>
      <c r="Q36" s="3"/>
      <c r="R36" s="3"/>
      <c r="S36" s="4"/>
      <c r="T36" s="3"/>
      <c r="U36" s="3"/>
      <c r="V36" s="4"/>
      <c r="W36" s="3"/>
      <c r="X36" s="3"/>
      <c r="Y36" s="4"/>
      <c r="Z36" s="3"/>
      <c r="AA36" s="3"/>
      <c r="AB36" s="4"/>
      <c r="AC36" s="3"/>
      <c r="AD36" s="3"/>
      <c r="AE36" s="4"/>
      <c r="AF36" s="3"/>
      <c r="AG36" s="3"/>
      <c r="AH36" s="4"/>
      <c r="AI36" s="3"/>
      <c r="AJ36" s="3"/>
      <c r="AK36" s="4"/>
      <c r="AL36" s="3"/>
      <c r="AM36" s="3"/>
      <c r="AN36" s="4"/>
      <c r="AO36" s="3"/>
      <c r="AP36" s="3"/>
    </row>
    <row r="37" spans="1:42" x14ac:dyDescent="0.2">
      <c r="B37" s="4"/>
      <c r="C37" s="3"/>
      <c r="D37" s="4"/>
      <c r="E37" s="3"/>
      <c r="F37" s="3"/>
      <c r="G37" s="4"/>
      <c r="H37" s="176" t="s">
        <v>624</v>
      </c>
      <c r="I37" s="176"/>
      <c r="J37" s="176"/>
      <c r="K37" s="176"/>
      <c r="L37" s="176"/>
      <c r="M37" s="176"/>
      <c r="N37" s="176"/>
      <c r="O37" s="176"/>
      <c r="P37" s="176"/>
      <c r="Q37" s="176"/>
      <c r="R37" s="176"/>
      <c r="S37" s="4"/>
      <c r="T37" s="3"/>
      <c r="U37" s="3"/>
      <c r="V37" s="4"/>
      <c r="W37" s="3"/>
      <c r="X37" s="3"/>
      <c r="Y37" s="4"/>
      <c r="Z37" s="3"/>
      <c r="AA37" s="3"/>
      <c r="AB37" s="4"/>
      <c r="AC37" s="3"/>
      <c r="AD37" s="3"/>
      <c r="AE37" s="4"/>
      <c r="AF37" s="3"/>
      <c r="AG37" s="3"/>
      <c r="AH37" s="4"/>
      <c r="AI37" s="3"/>
      <c r="AJ37" s="3"/>
      <c r="AK37" s="4"/>
      <c r="AL37" s="3"/>
      <c r="AM37" s="3"/>
      <c r="AN37" s="4"/>
      <c r="AO37" s="3"/>
      <c r="AP37" s="3"/>
    </row>
    <row r="38" spans="1:42" ht="27" customHeight="1" x14ac:dyDescent="0.2">
      <c r="B38" s="4"/>
      <c r="C38" s="3"/>
      <c r="D38" s="4"/>
      <c r="E38" s="3"/>
      <c r="F38" s="3"/>
      <c r="G38" s="4"/>
      <c r="H38" s="176"/>
      <c r="I38" s="176"/>
      <c r="J38" s="176"/>
      <c r="K38" s="176"/>
      <c r="L38" s="176"/>
      <c r="M38" s="176"/>
      <c r="N38" s="176"/>
      <c r="O38" s="176"/>
      <c r="P38" s="176"/>
      <c r="Q38" s="176"/>
      <c r="R38" s="176"/>
      <c r="S38" s="4"/>
      <c r="T38" s="3"/>
      <c r="U38" s="3"/>
      <c r="V38" s="4"/>
      <c r="W38" s="3"/>
      <c r="X38" s="3"/>
      <c r="Y38" s="4"/>
      <c r="Z38" s="3"/>
      <c r="AA38" s="3"/>
      <c r="AB38" s="4"/>
      <c r="AC38" s="3"/>
      <c r="AD38" s="3"/>
      <c r="AE38" s="4"/>
      <c r="AF38" s="3"/>
      <c r="AG38" s="3"/>
      <c r="AH38" s="4"/>
      <c r="AI38" s="3"/>
      <c r="AJ38" s="3"/>
      <c r="AK38" s="4"/>
      <c r="AL38" s="3"/>
      <c r="AM38" s="3"/>
      <c r="AN38" s="4"/>
      <c r="AO38" s="3"/>
      <c r="AP38" s="3"/>
    </row>
    <row r="39" spans="1:42" x14ac:dyDescent="0.2">
      <c r="B39" s="4"/>
      <c r="C39" s="3"/>
      <c r="D39" s="4"/>
      <c r="E39" s="3"/>
      <c r="F39" s="3"/>
      <c r="G39" s="4"/>
      <c r="H39" s="1"/>
      <c r="I39" s="3"/>
      <c r="J39" s="4"/>
      <c r="K39" s="3"/>
      <c r="L39" s="3"/>
      <c r="M39" s="4"/>
      <c r="N39" s="3"/>
      <c r="O39" s="3"/>
      <c r="P39" s="4"/>
      <c r="Q39" s="3"/>
      <c r="R39" s="3"/>
      <c r="S39" s="4"/>
      <c r="T39" s="3"/>
      <c r="U39" s="3"/>
      <c r="V39" s="4"/>
      <c r="W39" s="3"/>
      <c r="X39" s="3"/>
      <c r="Y39" s="4"/>
      <c r="Z39" s="3"/>
      <c r="AA39" s="3"/>
      <c r="AB39" s="4"/>
      <c r="AC39" s="3"/>
      <c r="AD39" s="3"/>
      <c r="AE39" s="4"/>
      <c r="AF39" s="3"/>
      <c r="AG39" s="3"/>
      <c r="AH39" s="4"/>
      <c r="AI39" s="3"/>
      <c r="AJ39" s="3"/>
      <c r="AK39" s="4"/>
      <c r="AL39" s="3"/>
      <c r="AM39" s="3"/>
      <c r="AN39" s="4"/>
      <c r="AO39" s="3"/>
      <c r="AP39" s="3"/>
    </row>
    <row r="40" spans="1:42" x14ac:dyDescent="0.2">
      <c r="B40" s="4"/>
      <c r="C40" s="3"/>
      <c r="D40" s="4"/>
      <c r="E40" s="3"/>
      <c r="F40" s="3"/>
      <c r="G40" s="4"/>
      <c r="H40" s="1"/>
      <c r="I40" s="3"/>
      <c r="J40" s="4"/>
      <c r="K40" s="3"/>
      <c r="L40" s="3"/>
      <c r="M40" s="4"/>
      <c r="N40" s="3"/>
      <c r="O40" s="3"/>
      <c r="P40" s="4"/>
      <c r="Q40" s="3"/>
      <c r="R40" s="3"/>
      <c r="S40" s="4"/>
      <c r="T40" s="3"/>
      <c r="U40" s="3"/>
      <c r="V40" s="4"/>
      <c r="W40" s="3"/>
      <c r="X40" s="3"/>
      <c r="Y40" s="4"/>
      <c r="Z40" s="3"/>
      <c r="AA40" s="3"/>
      <c r="AB40" s="4"/>
      <c r="AC40" s="3"/>
      <c r="AD40" s="3"/>
      <c r="AE40" s="4"/>
      <c r="AF40" s="3"/>
      <c r="AG40" s="3"/>
      <c r="AH40" s="4"/>
      <c r="AI40" s="3"/>
      <c r="AJ40" s="3"/>
      <c r="AK40" s="4"/>
      <c r="AL40" s="3"/>
      <c r="AM40" s="3"/>
      <c r="AN40" s="4"/>
      <c r="AO40" s="3"/>
      <c r="AP40" s="3"/>
    </row>
    <row r="41" spans="1:42" x14ac:dyDescent="0.2">
      <c r="G41" s="3"/>
      <c r="H41" s="3"/>
      <c r="I41" s="3"/>
      <c r="J41" s="4"/>
      <c r="K41" s="3"/>
      <c r="L41" s="3"/>
      <c r="M41" s="4"/>
      <c r="N41" s="3"/>
      <c r="O41" s="3"/>
      <c r="P41" s="4"/>
      <c r="Q41" s="3"/>
      <c r="R41" s="3"/>
      <c r="S41" s="4"/>
      <c r="T41" s="3"/>
      <c r="U41" s="3"/>
      <c r="V41" s="4"/>
      <c r="W41" s="3"/>
      <c r="X41" s="3"/>
      <c r="Y41" s="4"/>
      <c r="Z41" s="3"/>
      <c r="AA41" s="3"/>
      <c r="AB41" s="4"/>
      <c r="AC41" s="3"/>
      <c r="AD41" s="3"/>
      <c r="AE41" s="4"/>
      <c r="AF41" s="3"/>
      <c r="AG41" s="3"/>
      <c r="AH41" s="4"/>
      <c r="AI41" s="3"/>
      <c r="AJ41" s="3"/>
      <c r="AK41" s="4"/>
      <c r="AL41" s="3"/>
      <c r="AM41" s="3"/>
      <c r="AN41" s="4"/>
      <c r="AO41" s="3"/>
      <c r="AP41" s="3"/>
    </row>
    <row r="42" spans="1:42" x14ac:dyDescent="0.2">
      <c r="G42" s="3"/>
      <c r="H42" s="3"/>
      <c r="I42" s="4"/>
      <c r="J42" s="3"/>
      <c r="K42" s="3"/>
      <c r="L42" s="4"/>
      <c r="M42" s="3"/>
      <c r="N42" s="3"/>
      <c r="O42" s="4"/>
      <c r="P42" s="3"/>
      <c r="Q42" s="3"/>
      <c r="R42" s="4"/>
      <c r="S42" s="3"/>
      <c r="T42" s="3"/>
      <c r="U42" s="4"/>
      <c r="V42" s="3"/>
      <c r="W42" s="3"/>
      <c r="X42" s="4"/>
      <c r="Y42" s="3"/>
      <c r="Z42" s="3"/>
      <c r="AA42" s="4"/>
      <c r="AB42" s="3"/>
      <c r="AC42" s="3"/>
      <c r="AD42" s="4"/>
      <c r="AE42" s="3"/>
      <c r="AF42" s="3"/>
      <c r="AG42" s="4"/>
      <c r="AH42" s="3"/>
      <c r="AI42" s="3"/>
      <c r="AJ42" s="4"/>
      <c r="AK42" s="3"/>
      <c r="AL42" s="3"/>
      <c r="AM42" s="4"/>
      <c r="AN42" s="3"/>
      <c r="AO42" s="3"/>
    </row>
    <row r="43" spans="1:42" x14ac:dyDescent="0.2">
      <c r="G43" s="3"/>
      <c r="H43" s="3"/>
      <c r="I43" s="4"/>
      <c r="J43" s="3"/>
      <c r="K43" s="3"/>
      <c r="L43" s="4"/>
      <c r="M43" s="3"/>
      <c r="N43" s="3"/>
      <c r="O43" s="4"/>
      <c r="P43" s="3"/>
      <c r="Q43" s="3"/>
      <c r="R43" s="4"/>
      <c r="S43" s="3"/>
      <c r="T43" s="3"/>
      <c r="U43" s="4"/>
      <c r="V43" s="3"/>
      <c r="W43" s="3"/>
      <c r="X43" s="4"/>
      <c r="Y43" s="3"/>
      <c r="Z43" s="3"/>
      <c r="AA43" s="4"/>
      <c r="AB43" s="3"/>
      <c r="AC43" s="3"/>
      <c r="AD43" s="4"/>
      <c r="AE43" s="3"/>
      <c r="AF43" s="3"/>
      <c r="AG43" s="4"/>
      <c r="AH43" s="3"/>
      <c r="AI43" s="3"/>
      <c r="AJ43" s="4"/>
      <c r="AK43" s="3"/>
      <c r="AL43" s="3"/>
      <c r="AM43" s="4"/>
      <c r="AN43" s="3"/>
      <c r="AO43" s="3"/>
    </row>
    <row r="44" spans="1:42" x14ac:dyDescent="0.2">
      <c r="G44" s="3"/>
      <c r="H44" s="3"/>
      <c r="I44" s="4"/>
      <c r="J44" s="3"/>
      <c r="K44" s="3"/>
      <c r="L44" s="4"/>
      <c r="M44" s="3"/>
      <c r="N44" s="3"/>
      <c r="O44" s="4"/>
      <c r="P44" s="3"/>
      <c r="Q44" s="3"/>
      <c r="R44" s="4"/>
      <c r="S44" s="3"/>
      <c r="T44" s="3"/>
      <c r="U44" s="4"/>
      <c r="V44" s="3"/>
      <c r="W44" s="3"/>
      <c r="X44" s="4"/>
      <c r="Y44" s="3"/>
      <c r="Z44" s="3"/>
      <c r="AA44" s="4"/>
      <c r="AB44" s="3"/>
      <c r="AC44" s="3"/>
      <c r="AD44" s="4"/>
      <c r="AE44" s="3"/>
      <c r="AF44" s="3"/>
      <c r="AG44" s="4"/>
      <c r="AH44" s="3"/>
      <c r="AI44" s="3"/>
      <c r="AJ44" s="4"/>
      <c r="AK44" s="3"/>
      <c r="AL44" s="3"/>
      <c r="AM44" s="4"/>
      <c r="AN44" s="3"/>
      <c r="AO44" s="3"/>
    </row>
    <row r="45" spans="1:42" x14ac:dyDescent="0.2">
      <c r="G45" s="3"/>
      <c r="H45" s="4"/>
      <c r="I45" s="3"/>
      <c r="J45" s="4"/>
      <c r="K45" s="3"/>
      <c r="L45" s="3"/>
      <c r="M45" s="4"/>
      <c r="N45" s="3"/>
      <c r="O45" s="3"/>
      <c r="P45" s="4"/>
      <c r="Q45" s="3"/>
      <c r="R45" s="3"/>
      <c r="S45" s="4"/>
      <c r="T45" s="3"/>
      <c r="U45" s="3"/>
      <c r="V45" s="4"/>
      <c r="W45" s="3"/>
      <c r="X45" s="3"/>
      <c r="Y45" s="4"/>
      <c r="Z45" s="3"/>
      <c r="AA45" s="3"/>
    </row>
    <row r="46" spans="1:42" x14ac:dyDescent="0.2">
      <c r="G46" s="3"/>
      <c r="H46" s="4"/>
      <c r="I46" s="3"/>
      <c r="J46" s="4"/>
      <c r="K46" s="3"/>
      <c r="L46" s="3"/>
      <c r="M46" s="4"/>
      <c r="N46" s="3"/>
      <c r="O46" s="3"/>
      <c r="P46" s="4"/>
      <c r="Q46" s="3"/>
      <c r="R46" s="3"/>
      <c r="S46" s="4"/>
      <c r="T46" s="3"/>
      <c r="U46" s="3"/>
      <c r="V46" s="4"/>
      <c r="W46" s="3"/>
      <c r="X46" s="3"/>
      <c r="Y46" s="4"/>
      <c r="Z46" s="3"/>
      <c r="AA46" s="3"/>
    </row>
    <row r="47" spans="1:42" x14ac:dyDescent="0.2">
      <c r="G47" s="3"/>
      <c r="H47" s="4"/>
      <c r="I47" s="3"/>
      <c r="J47" s="4"/>
      <c r="K47" s="3"/>
      <c r="L47" s="3"/>
      <c r="M47" s="4"/>
      <c r="N47" s="3"/>
      <c r="O47" s="3"/>
      <c r="P47" s="4"/>
      <c r="Q47" s="3"/>
      <c r="R47" s="3"/>
      <c r="S47" s="4"/>
      <c r="T47" s="3"/>
      <c r="U47" s="3"/>
      <c r="V47" s="4"/>
      <c r="W47" s="3"/>
      <c r="X47" s="3"/>
      <c r="Y47" s="4"/>
      <c r="Z47" s="3"/>
      <c r="AA47" s="3"/>
    </row>
    <row r="50" spans="1:18" ht="22.5" x14ac:dyDescent="0.2">
      <c r="A50" s="1" t="s">
        <v>70</v>
      </c>
      <c r="B50" s="109">
        <v>2004</v>
      </c>
      <c r="C50" s="109">
        <v>2009</v>
      </c>
      <c r="D50" s="109">
        <v>2018</v>
      </c>
      <c r="E50" s="109">
        <v>2021</v>
      </c>
      <c r="F50" s="110" t="s">
        <v>101</v>
      </c>
      <c r="G50" s="110" t="s">
        <v>181</v>
      </c>
      <c r="H50" s="110" t="s">
        <v>481</v>
      </c>
    </row>
    <row r="51" spans="1:18" x14ac:dyDescent="0.2">
      <c r="A51" s="9" t="s">
        <v>38</v>
      </c>
      <c r="B51" s="111">
        <v>100</v>
      </c>
      <c r="C51" s="111">
        <v>106.74159381893718</v>
      </c>
      <c r="D51" s="111">
        <v>123.65833602908032</v>
      </c>
      <c r="E51" s="111">
        <v>110.27656172270672</v>
      </c>
      <c r="F51" s="112">
        <v>1.3133641801452489</v>
      </c>
      <c r="G51" s="112">
        <v>1.6480045020805356</v>
      </c>
      <c r="H51" s="112">
        <v>-3.7457444238854332</v>
      </c>
    </row>
    <row r="52" spans="1:18" x14ac:dyDescent="0.2">
      <c r="A52" s="9" t="s">
        <v>37</v>
      </c>
      <c r="B52" s="111">
        <v>100</v>
      </c>
      <c r="C52" s="111">
        <v>108.24083574397736</v>
      </c>
      <c r="D52" s="111">
        <v>116.19187178595485</v>
      </c>
      <c r="E52" s="111">
        <v>123.14467132689681</v>
      </c>
      <c r="F52" s="112">
        <v>1.5963784974951434</v>
      </c>
      <c r="G52" s="112">
        <v>0.7907118185771056</v>
      </c>
      <c r="H52" s="112">
        <v>1.956118168799903</v>
      </c>
    </row>
    <row r="53" spans="1:18" x14ac:dyDescent="0.2">
      <c r="A53" s="9" t="s">
        <v>56</v>
      </c>
      <c r="B53" s="111">
        <v>100</v>
      </c>
      <c r="C53" s="111">
        <v>101.2144250723709</v>
      </c>
      <c r="D53" s="111">
        <v>95.543975563503707</v>
      </c>
      <c r="E53" s="111">
        <v>89.355128050351794</v>
      </c>
      <c r="F53" s="112">
        <v>0.24171367658150089</v>
      </c>
      <c r="G53" s="112">
        <v>-0.63855991104980747</v>
      </c>
      <c r="H53" s="112">
        <v>-2.2075354918676071</v>
      </c>
    </row>
    <row r="54" spans="1:18" x14ac:dyDescent="0.2">
      <c r="A54" s="9" t="s">
        <v>35</v>
      </c>
      <c r="B54" s="111">
        <v>100</v>
      </c>
      <c r="C54" s="111">
        <v>99.456929165212799</v>
      </c>
      <c r="D54" s="111">
        <v>94.194259647315604</v>
      </c>
      <c r="E54" s="111">
        <v>97.513756238989657</v>
      </c>
      <c r="F54" s="112">
        <v>-0.1088508794326315</v>
      </c>
      <c r="G54" s="112">
        <v>-0.60223962252009544</v>
      </c>
      <c r="H54" s="112">
        <v>1.1611636313668461</v>
      </c>
    </row>
    <row r="55" spans="1:18" x14ac:dyDescent="0.2">
      <c r="A55" s="9" t="s">
        <v>36</v>
      </c>
      <c r="B55" s="111">
        <v>100</v>
      </c>
      <c r="C55" s="111">
        <v>108.06255463595949</v>
      </c>
      <c r="D55" s="111">
        <v>130.06379913223276</v>
      </c>
      <c r="E55" s="111">
        <v>113.82469981489913</v>
      </c>
      <c r="F55" s="112">
        <v>1.5628889926637468</v>
      </c>
      <c r="G55" s="112">
        <v>2.0803983522326597</v>
      </c>
      <c r="H55" s="112">
        <v>-4.3481532470528776</v>
      </c>
    </row>
    <row r="58" spans="1:18" x14ac:dyDescent="0.2">
      <c r="J58" s="176" t="s">
        <v>625</v>
      </c>
      <c r="K58" s="176"/>
      <c r="L58" s="176"/>
      <c r="M58" s="176"/>
      <c r="N58" s="176"/>
      <c r="O58" s="176"/>
      <c r="P58" s="176"/>
      <c r="Q58" s="176"/>
      <c r="R58" s="176"/>
    </row>
    <row r="59" spans="1:18" x14ac:dyDescent="0.2">
      <c r="J59" s="176"/>
      <c r="K59" s="176"/>
      <c r="L59" s="176"/>
      <c r="M59" s="176"/>
      <c r="N59" s="176"/>
      <c r="O59" s="176"/>
      <c r="P59" s="176"/>
      <c r="Q59" s="176"/>
      <c r="R59" s="176"/>
    </row>
    <row r="60" spans="1:18" x14ac:dyDescent="0.2">
      <c r="J60" s="176"/>
      <c r="K60" s="176"/>
      <c r="L60" s="176"/>
      <c r="M60" s="176"/>
      <c r="N60" s="176"/>
      <c r="O60" s="176"/>
      <c r="P60" s="176"/>
      <c r="Q60" s="176"/>
      <c r="R60" s="176"/>
    </row>
    <row r="61" spans="1:18" x14ac:dyDescent="0.2">
      <c r="J61" s="176"/>
      <c r="K61" s="176"/>
      <c r="L61" s="176"/>
      <c r="M61" s="176"/>
      <c r="N61" s="176"/>
      <c r="O61" s="176"/>
      <c r="P61" s="176"/>
      <c r="Q61" s="176"/>
      <c r="R61" s="176"/>
    </row>
  </sheetData>
  <mergeCells count="16">
    <mergeCell ref="H37:R38"/>
    <mergeCell ref="J58:R61"/>
    <mergeCell ref="A1:P1"/>
    <mergeCell ref="N2:P2"/>
    <mergeCell ref="B2:D2"/>
    <mergeCell ref="E2:G2"/>
    <mergeCell ref="H2:J2"/>
    <mergeCell ref="A2:A3"/>
    <mergeCell ref="B13:D13"/>
    <mergeCell ref="N13:P13"/>
    <mergeCell ref="E13:G13"/>
    <mergeCell ref="H13:J13"/>
    <mergeCell ref="K13:M13"/>
    <mergeCell ref="A12:P12"/>
    <mergeCell ref="K2:M2"/>
    <mergeCell ref="A14:P16"/>
  </mergeCells>
  <phoneticPr fontId="4" type="noConversion"/>
  <pageMargins left="0.75" right="0.75" top="1" bottom="1" header="0" footer="0"/>
  <pageSetup paperSize="9" orientation="portrait" horizontalDpi="1200" verticalDpi="1200"/>
  <headerFooter alignWithMargins="0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92D050"/>
  </sheetPr>
  <dimension ref="A1:I37"/>
  <sheetViews>
    <sheetView workbookViewId="0">
      <selection activeCell="A9" sqref="A9:I12"/>
    </sheetView>
  </sheetViews>
  <sheetFormatPr baseColWidth="10" defaultColWidth="11.42578125" defaultRowHeight="11.25" x14ac:dyDescent="0.2"/>
  <cols>
    <col min="1" max="1" width="11.42578125" style="1"/>
    <col min="2" max="9" width="7.140625" style="1" customWidth="1"/>
    <col min="10" max="16384" width="11.42578125" style="1"/>
  </cols>
  <sheetData>
    <row r="1" spans="1:9" ht="21.75" customHeight="1" x14ac:dyDescent="0.2">
      <c r="A1" s="185" t="s">
        <v>626</v>
      </c>
      <c r="B1" s="186"/>
      <c r="C1" s="186"/>
      <c r="D1" s="186"/>
      <c r="E1" s="186"/>
      <c r="F1" s="186"/>
      <c r="G1" s="186"/>
      <c r="H1" s="186"/>
      <c r="I1" s="187"/>
    </row>
    <row r="2" spans="1:9" x14ac:dyDescent="0.2">
      <c r="A2" s="117"/>
      <c r="B2" s="144">
        <v>2014</v>
      </c>
      <c r="C2" s="144">
        <v>2015</v>
      </c>
      <c r="D2" s="144">
        <v>2016</v>
      </c>
      <c r="E2" s="144">
        <v>2017</v>
      </c>
      <c r="F2" s="144">
        <v>2018</v>
      </c>
      <c r="G2" s="144">
        <v>2019</v>
      </c>
      <c r="H2" s="144">
        <v>2020</v>
      </c>
      <c r="I2" s="144" t="s">
        <v>482</v>
      </c>
    </row>
    <row r="3" spans="1:9" x14ac:dyDescent="0.2">
      <c r="A3" s="113" t="s">
        <v>29</v>
      </c>
      <c r="B3" s="114">
        <v>1.4</v>
      </c>
      <c r="C3" s="114">
        <v>2</v>
      </c>
      <c r="D3" s="114">
        <v>1.9</v>
      </c>
      <c r="E3" s="114">
        <v>2.6</v>
      </c>
      <c r="F3" s="114">
        <v>1.8</v>
      </c>
      <c r="G3" s="114">
        <v>1.6</v>
      </c>
      <c r="H3" s="114">
        <v>-6.4</v>
      </c>
      <c r="I3" s="114">
        <v>5.4</v>
      </c>
    </row>
    <row r="4" spans="1:9" x14ac:dyDescent="0.2">
      <c r="A4" s="113" t="s">
        <v>30</v>
      </c>
      <c r="B4" s="114">
        <v>1.4</v>
      </c>
      <c r="C4" s="114">
        <v>3.8</v>
      </c>
      <c r="D4" s="114">
        <v>3</v>
      </c>
      <c r="E4" s="114">
        <v>3</v>
      </c>
      <c r="F4" s="114">
        <v>2.2999999999999998</v>
      </c>
      <c r="G4" s="114">
        <v>2.1</v>
      </c>
      <c r="H4" s="114">
        <v>-10.8</v>
      </c>
      <c r="I4" s="114">
        <v>5.0999999999999996</v>
      </c>
    </row>
    <row r="5" spans="1:9" x14ac:dyDescent="0.2">
      <c r="A5" s="115" t="s">
        <v>31</v>
      </c>
      <c r="B5" s="116">
        <v>1</v>
      </c>
      <c r="C5" s="116">
        <v>3.6294646560111001</v>
      </c>
      <c r="D5" s="116">
        <v>4.1778099999999796</v>
      </c>
      <c r="E5" s="116">
        <v>3.2632835336256827</v>
      </c>
      <c r="F5" s="116">
        <v>2.9542534082009597</v>
      </c>
      <c r="G5" s="116">
        <v>1.84321605864326</v>
      </c>
      <c r="H5" s="116">
        <v>-20.649820079127203</v>
      </c>
      <c r="I5" s="116">
        <v>10.3518955561404</v>
      </c>
    </row>
    <row r="6" spans="1:9" x14ac:dyDescent="0.2">
      <c r="A6" s="113" t="s">
        <v>32</v>
      </c>
      <c r="B6" s="114">
        <v>0.7</v>
      </c>
      <c r="C6" s="114">
        <v>3.6590936027190497</v>
      </c>
      <c r="D6" s="114">
        <v>4.1668246999734704</v>
      </c>
      <c r="E6" s="114">
        <v>3.1801622381187</v>
      </c>
      <c r="F6" s="114">
        <v>2.94906301780677</v>
      </c>
      <c r="G6" s="114">
        <v>1.8450430415690722</v>
      </c>
      <c r="H6" s="114">
        <v>-19.950790782449999</v>
      </c>
      <c r="I6" s="114">
        <v>10.089121613547</v>
      </c>
    </row>
    <row r="7" spans="1:9" x14ac:dyDescent="0.2">
      <c r="A7" s="113" t="s">
        <v>33</v>
      </c>
      <c r="B7" s="114">
        <v>0.8</v>
      </c>
      <c r="C7" s="114">
        <v>3.0635026145183764</v>
      </c>
      <c r="D7" s="114">
        <v>3.4940904998565392</v>
      </c>
      <c r="E7" s="114">
        <v>3.1506662394615996</v>
      </c>
      <c r="F7" s="114">
        <v>1.979165843556796</v>
      </c>
      <c r="G7" s="114">
        <v>1.5184748205335108</v>
      </c>
      <c r="H7" s="114">
        <v>-19.7354773020149</v>
      </c>
      <c r="I7" s="114">
        <v>10.7499036031335</v>
      </c>
    </row>
    <row r="8" spans="1:9" x14ac:dyDescent="0.2">
      <c r="A8" s="113" t="s">
        <v>34</v>
      </c>
      <c r="B8" s="114">
        <v>2.4</v>
      </c>
      <c r="C8" s="114">
        <v>3.5858780946975033</v>
      </c>
      <c r="D8" s="114">
        <v>4.3839542693504319</v>
      </c>
      <c r="E8" s="114">
        <v>3.8034319833001318</v>
      </c>
      <c r="F8" s="114">
        <v>3.6491092899841697</v>
      </c>
      <c r="G8" s="114">
        <v>2.0911956754802397</v>
      </c>
      <c r="H8" s="114">
        <v>-25.350286601199002</v>
      </c>
      <c r="I8" s="114">
        <v>11.756836480991199</v>
      </c>
    </row>
    <row r="9" spans="1:9" ht="11.25" customHeight="1" x14ac:dyDescent="0.2">
      <c r="A9" s="188" t="s">
        <v>627</v>
      </c>
      <c r="B9" s="188"/>
      <c r="C9" s="188"/>
      <c r="D9" s="188"/>
      <c r="E9" s="188"/>
      <c r="F9" s="188"/>
      <c r="G9" s="188"/>
      <c r="H9" s="188"/>
      <c r="I9" s="188"/>
    </row>
    <row r="10" spans="1:9" x14ac:dyDescent="0.2">
      <c r="A10" s="176"/>
      <c r="B10" s="176"/>
      <c r="C10" s="176"/>
      <c r="D10" s="176"/>
      <c r="E10" s="176"/>
      <c r="F10" s="176"/>
      <c r="G10" s="176"/>
      <c r="H10" s="176"/>
      <c r="I10" s="176"/>
    </row>
    <row r="11" spans="1:9" x14ac:dyDescent="0.2">
      <c r="A11" s="176"/>
      <c r="B11" s="176"/>
      <c r="C11" s="176"/>
      <c r="D11" s="176"/>
      <c r="E11" s="176"/>
      <c r="F11" s="176"/>
      <c r="G11" s="176"/>
      <c r="H11" s="176"/>
      <c r="I11" s="176"/>
    </row>
    <row r="12" spans="1:9" x14ac:dyDescent="0.2">
      <c r="A12" s="176"/>
      <c r="B12" s="176"/>
      <c r="C12" s="176"/>
      <c r="D12" s="176"/>
      <c r="E12" s="176"/>
      <c r="F12" s="176"/>
      <c r="G12" s="176"/>
      <c r="H12" s="176"/>
      <c r="I12" s="176"/>
    </row>
    <row r="13" spans="1:9" x14ac:dyDescent="0.2">
      <c r="A13" s="184" t="s">
        <v>102</v>
      </c>
      <c r="B13" s="184"/>
      <c r="C13" s="184"/>
      <c r="D13" s="184"/>
      <c r="E13" s="184"/>
      <c r="F13" s="184"/>
      <c r="G13" s="184"/>
      <c r="H13" s="184"/>
    </row>
    <row r="29" spans="1:1" x14ac:dyDescent="0.2">
      <c r="A29" s="23"/>
    </row>
    <row r="30" spans="1:1" x14ac:dyDescent="0.2">
      <c r="A30" s="98"/>
    </row>
    <row r="31" spans="1:1" x14ac:dyDescent="0.2">
      <c r="A31" s="23"/>
    </row>
    <row r="33" spans="1:9" ht="11.25" customHeight="1" x14ac:dyDescent="0.2">
      <c r="A33" s="176" t="s">
        <v>628</v>
      </c>
      <c r="B33" s="176"/>
      <c r="C33" s="176"/>
      <c r="D33" s="176"/>
      <c r="E33" s="176"/>
      <c r="F33" s="176"/>
      <c r="G33" s="176"/>
      <c r="H33" s="176"/>
      <c r="I33" s="176"/>
    </row>
    <row r="34" spans="1:9" x14ac:dyDescent="0.2">
      <c r="A34" s="176"/>
      <c r="B34" s="176"/>
      <c r="C34" s="176"/>
      <c r="D34" s="176"/>
      <c r="E34" s="176"/>
      <c r="F34" s="176"/>
      <c r="G34" s="176"/>
      <c r="H34" s="176"/>
      <c r="I34" s="176"/>
    </row>
    <row r="35" spans="1:9" x14ac:dyDescent="0.2">
      <c r="A35" s="176"/>
      <c r="B35" s="176"/>
      <c r="C35" s="176"/>
      <c r="D35" s="176"/>
      <c r="E35" s="176"/>
      <c r="F35" s="176"/>
      <c r="G35" s="176"/>
      <c r="H35" s="176"/>
      <c r="I35" s="176"/>
    </row>
    <row r="36" spans="1:9" x14ac:dyDescent="0.2">
      <c r="A36" s="176"/>
      <c r="B36" s="176"/>
      <c r="C36" s="176"/>
      <c r="D36" s="176"/>
      <c r="E36" s="176"/>
      <c r="F36" s="176"/>
      <c r="G36" s="176"/>
      <c r="H36" s="176"/>
      <c r="I36" s="176"/>
    </row>
    <row r="37" spans="1:9" x14ac:dyDescent="0.2">
      <c r="A37" s="184" t="s">
        <v>102</v>
      </c>
      <c r="B37" s="184"/>
      <c r="C37" s="184"/>
      <c r="D37" s="184"/>
      <c r="E37" s="184"/>
      <c r="F37" s="184"/>
      <c r="G37" s="184"/>
      <c r="H37" s="184"/>
      <c r="I37" s="184"/>
    </row>
  </sheetData>
  <mergeCells count="5">
    <mergeCell ref="A37:I37"/>
    <mergeCell ref="A13:H13"/>
    <mergeCell ref="A1:I1"/>
    <mergeCell ref="A9:I12"/>
    <mergeCell ref="A33:I36"/>
  </mergeCells>
  <phoneticPr fontId="0" type="noConversion"/>
  <pageMargins left="0.75" right="0.75" top="1" bottom="1" header="0" footer="0"/>
  <pageSetup paperSize="9" orientation="portrait"/>
  <headerFooter alignWithMargins="0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92D050"/>
  </sheetPr>
  <dimension ref="A1:M21"/>
  <sheetViews>
    <sheetView zoomScaleNormal="100" workbookViewId="0">
      <selection activeCell="A12" sqref="A12:M13"/>
    </sheetView>
  </sheetViews>
  <sheetFormatPr baseColWidth="10" defaultColWidth="11.42578125" defaultRowHeight="11.25" x14ac:dyDescent="0.2"/>
  <cols>
    <col min="1" max="1" width="7" style="2" customWidth="1"/>
    <col min="2" max="2" width="8.7109375" style="2" customWidth="1"/>
    <col min="3" max="4" width="8.140625" style="2" customWidth="1"/>
    <col min="5" max="6" width="8.7109375" style="2" customWidth="1"/>
    <col min="7" max="7" width="7.7109375" style="2" customWidth="1"/>
    <col min="8" max="9" width="8.7109375" style="2" customWidth="1"/>
    <col min="10" max="10" width="7.85546875" style="2" customWidth="1"/>
    <col min="11" max="12" width="8.7109375" style="2" customWidth="1"/>
    <col min="13" max="13" width="7.7109375" style="2" customWidth="1"/>
    <col min="14" max="14" width="8.7109375" style="2" bestFit="1" customWidth="1"/>
    <col min="15" max="15" width="6.42578125" style="2" bestFit="1" customWidth="1"/>
    <col min="16" max="16" width="8.42578125" style="2" bestFit="1" customWidth="1"/>
    <col min="17" max="17" width="8.7109375" style="2" bestFit="1" customWidth="1"/>
    <col min="18" max="18" width="6.42578125" style="2" bestFit="1" customWidth="1"/>
    <col min="19" max="19" width="8.42578125" style="2" bestFit="1" customWidth="1"/>
    <col min="20" max="20" width="8.7109375" style="2" bestFit="1" customWidth="1"/>
    <col min="21" max="21" width="6.42578125" style="2" bestFit="1" customWidth="1"/>
    <col min="22" max="22" width="8.42578125" style="2" bestFit="1" customWidth="1"/>
    <col min="23" max="23" width="8.7109375" style="2" bestFit="1" customWidth="1"/>
    <col min="24" max="24" width="6.42578125" style="2" bestFit="1" customWidth="1"/>
    <col min="25" max="25" width="8.42578125" style="2" bestFit="1" customWidth="1"/>
    <col min="26" max="26" width="8.7109375" style="2" bestFit="1" customWidth="1"/>
    <col min="27" max="27" width="6.42578125" style="2" bestFit="1" customWidth="1"/>
    <col min="28" max="28" width="8.42578125" style="2" bestFit="1" customWidth="1"/>
    <col min="29" max="29" width="8.7109375" style="2" bestFit="1" customWidth="1"/>
    <col min="30" max="30" width="6.42578125" style="2" bestFit="1" customWidth="1"/>
    <col min="31" max="31" width="8.42578125" style="2" bestFit="1" customWidth="1"/>
    <col min="32" max="32" width="8.7109375" style="2" bestFit="1" customWidth="1"/>
    <col min="33" max="33" width="6.42578125" style="2" bestFit="1" customWidth="1"/>
    <col min="34" max="34" width="8.42578125" style="2" bestFit="1" customWidth="1"/>
    <col min="35" max="35" width="8.7109375" style="2" bestFit="1" customWidth="1"/>
    <col min="36" max="36" width="6.42578125" style="2" bestFit="1" customWidth="1"/>
    <col min="37" max="37" width="8.42578125" style="2" bestFit="1" customWidth="1"/>
    <col min="38" max="38" width="8.7109375" style="2" bestFit="1" customWidth="1"/>
    <col min="39" max="39" width="6.42578125" style="2" bestFit="1" customWidth="1"/>
    <col min="40" max="40" width="8.42578125" style="2" bestFit="1" customWidth="1"/>
    <col min="41" max="41" width="8.7109375" style="2" bestFit="1" customWidth="1"/>
    <col min="42" max="42" width="6.42578125" style="2" bestFit="1" customWidth="1"/>
    <col min="43" max="43" width="8.42578125" style="2" bestFit="1" customWidth="1"/>
    <col min="44" max="16384" width="11.42578125" style="2"/>
  </cols>
  <sheetData>
    <row r="1" spans="1:13" x14ac:dyDescent="0.2">
      <c r="A1" s="171" t="s">
        <v>629</v>
      </c>
      <c r="B1" s="171"/>
      <c r="C1" s="171"/>
      <c r="D1" s="171"/>
      <c r="E1" s="171"/>
      <c r="F1" s="171"/>
      <c r="G1" s="171"/>
      <c r="H1" s="171"/>
      <c r="I1" s="171"/>
      <c r="J1" s="171"/>
      <c r="K1" s="171"/>
      <c r="L1" s="171"/>
      <c r="M1" s="171"/>
    </row>
    <row r="2" spans="1:13" x14ac:dyDescent="0.2">
      <c r="A2" s="175"/>
      <c r="B2" s="172" t="s">
        <v>32</v>
      </c>
      <c r="C2" s="173"/>
      <c r="D2" s="174"/>
      <c r="E2" s="172" t="s">
        <v>33</v>
      </c>
      <c r="F2" s="173"/>
      <c r="G2" s="174"/>
      <c r="H2" s="172" t="s">
        <v>34</v>
      </c>
      <c r="I2" s="173"/>
      <c r="J2" s="174"/>
      <c r="K2" s="172" t="s">
        <v>31</v>
      </c>
      <c r="L2" s="173"/>
      <c r="M2" s="174"/>
    </row>
    <row r="3" spans="1:13" ht="22.5" x14ac:dyDescent="0.2">
      <c r="A3" s="175"/>
      <c r="B3" s="143" t="s">
        <v>38</v>
      </c>
      <c r="C3" s="143" t="s">
        <v>661</v>
      </c>
      <c r="D3" s="143" t="s">
        <v>662</v>
      </c>
      <c r="E3" s="143" t="s">
        <v>38</v>
      </c>
      <c r="F3" s="143" t="s">
        <v>661</v>
      </c>
      <c r="G3" s="143" t="s">
        <v>662</v>
      </c>
      <c r="H3" s="143" t="s">
        <v>38</v>
      </c>
      <c r="I3" s="143" t="s">
        <v>661</v>
      </c>
      <c r="J3" s="143" t="s">
        <v>662</v>
      </c>
      <c r="K3" s="143" t="s">
        <v>38</v>
      </c>
      <c r="L3" s="143" t="s">
        <v>661</v>
      </c>
      <c r="M3" s="143" t="s">
        <v>662</v>
      </c>
    </row>
    <row r="4" spans="1:13" ht="15" x14ac:dyDescent="0.25">
      <c r="A4" s="105">
        <v>2014</v>
      </c>
      <c r="B4" s="119">
        <v>19220460.948589761</v>
      </c>
      <c r="C4" s="135">
        <v>0.788361641911</v>
      </c>
      <c r="D4" s="131" t="s">
        <v>620</v>
      </c>
      <c r="E4" s="132">
        <v>1983743.0549051426</v>
      </c>
      <c r="F4" s="133">
        <v>8.1366775545999998E-2</v>
      </c>
      <c r="G4" s="131" t="s">
        <v>620</v>
      </c>
      <c r="H4" s="132">
        <v>3176054.9117134861</v>
      </c>
      <c r="I4" s="133">
        <v>0.13027158254400001</v>
      </c>
      <c r="J4" s="131" t="s">
        <v>620</v>
      </c>
      <c r="K4" s="132">
        <v>24380258.91518401</v>
      </c>
      <c r="L4" s="133">
        <v>1</v>
      </c>
      <c r="M4" s="131" t="s">
        <v>620</v>
      </c>
    </row>
    <row r="5" spans="1:13" x14ac:dyDescent="0.2">
      <c r="A5" s="105">
        <v>2015</v>
      </c>
      <c r="B5" s="119">
        <v>20263678.711258356</v>
      </c>
      <c r="C5" s="118">
        <v>0.78880299206466964</v>
      </c>
      <c r="D5" s="136">
        <v>5.4276417483376527</v>
      </c>
      <c r="E5" s="137">
        <v>2079396.948322034</v>
      </c>
      <c r="F5" s="138">
        <v>8.0944558877912978E-2</v>
      </c>
      <c r="G5" s="136">
        <v>4.8218892653648204</v>
      </c>
      <c r="H5" s="137">
        <v>3346074.7558088149</v>
      </c>
      <c r="I5" s="138">
        <v>0.1302524490574174</v>
      </c>
      <c r="J5" s="136">
        <v>5.3531770961605663</v>
      </c>
      <c r="K5" s="137">
        <v>25689150.415389203</v>
      </c>
      <c r="L5" s="138">
        <v>1</v>
      </c>
      <c r="M5" s="136">
        <v>5.3686529940419003</v>
      </c>
    </row>
    <row r="6" spans="1:13" x14ac:dyDescent="0.2">
      <c r="A6" s="105">
        <v>2016</v>
      </c>
      <c r="B6" s="119">
        <v>21368146.776558682</v>
      </c>
      <c r="C6" s="118">
        <v>0.78900123317058724</v>
      </c>
      <c r="D6" s="120">
        <v>5.4504815292333531</v>
      </c>
      <c r="E6" s="119">
        <v>2178572.8951068856</v>
      </c>
      <c r="F6" s="118">
        <v>8.0442011128312521E-2</v>
      </c>
      <c r="G6" s="120">
        <v>4.7694571671311525</v>
      </c>
      <c r="H6" s="119">
        <v>3535806.7911780574</v>
      </c>
      <c r="I6" s="118">
        <v>0.13055675570110023</v>
      </c>
      <c r="J6" s="120">
        <v>5.6702868051547783</v>
      </c>
      <c r="K6" s="119">
        <v>27082526.462843627</v>
      </c>
      <c r="L6" s="118">
        <v>1</v>
      </c>
      <c r="M6" s="120">
        <v>5.4239864881624023</v>
      </c>
    </row>
    <row r="7" spans="1:13" x14ac:dyDescent="0.2">
      <c r="A7" s="105">
        <v>2017</v>
      </c>
      <c r="B7" s="119">
        <v>22441361.874993153</v>
      </c>
      <c r="C7" s="118">
        <v>0.78839760061888164</v>
      </c>
      <c r="D7" s="120">
        <v>5.0224996564129265</v>
      </c>
      <c r="E7" s="119">
        <v>2287337.6456228876</v>
      </c>
      <c r="F7" s="118">
        <v>8.0357489962488135E-2</v>
      </c>
      <c r="G7" s="120">
        <v>4.9924769907993216</v>
      </c>
      <c r="H7" s="119">
        <v>3735823.7825713116</v>
      </c>
      <c r="I7" s="118">
        <v>0.13124490941863015</v>
      </c>
      <c r="J7" s="120">
        <v>5.6568982188818229</v>
      </c>
      <c r="K7" s="119">
        <v>28464523.303187355</v>
      </c>
      <c r="L7" s="118">
        <v>1</v>
      </c>
      <c r="M7" s="120">
        <v>5.102909590948923</v>
      </c>
    </row>
    <row r="8" spans="1:13" x14ac:dyDescent="0.2">
      <c r="A8" s="105">
        <v>2018</v>
      </c>
      <c r="B8" s="119">
        <v>23409912.561840415</v>
      </c>
      <c r="C8" s="118">
        <v>0.78829086830178563</v>
      </c>
      <c r="D8" s="120">
        <v>4.3159176000211241</v>
      </c>
      <c r="E8" s="119">
        <v>2363577.8825817523</v>
      </c>
      <c r="F8" s="118">
        <v>7.9589654871089682E-2</v>
      </c>
      <c r="G8" s="120">
        <v>3.333143102189573</v>
      </c>
      <c r="H8" s="119">
        <v>3923558.5804794808</v>
      </c>
      <c r="I8" s="118">
        <v>0.13211947682712474</v>
      </c>
      <c r="J8" s="120">
        <v>5.0252583856874145</v>
      </c>
      <c r="K8" s="119">
        <v>29697049.024901647</v>
      </c>
      <c r="L8" s="118">
        <v>1</v>
      </c>
      <c r="M8" s="120">
        <v>4.3300416753379478</v>
      </c>
    </row>
    <row r="9" spans="1:13" x14ac:dyDescent="0.2">
      <c r="A9" s="105">
        <v>2019</v>
      </c>
      <c r="B9" s="119">
        <v>24202641.932751469</v>
      </c>
      <c r="C9" s="118">
        <v>0.78824032787177178</v>
      </c>
      <c r="D9" s="120">
        <v>3.3862978719674919</v>
      </c>
      <c r="E9" s="119">
        <v>2435780.1663167789</v>
      </c>
      <c r="F9" s="118">
        <v>7.9329362565288511E-2</v>
      </c>
      <c r="G9" s="120">
        <v>3.0547875856817397</v>
      </c>
      <c r="H9" s="119">
        <v>4066226.0608374607</v>
      </c>
      <c r="I9" s="118">
        <v>0.13243030956293972</v>
      </c>
      <c r="J9" s="120">
        <v>3.6361756153656</v>
      </c>
      <c r="K9" s="119">
        <v>30704648.159905709</v>
      </c>
      <c r="L9" s="118">
        <v>1</v>
      </c>
      <c r="M9" s="120">
        <v>3.3929267994243117</v>
      </c>
    </row>
    <row r="10" spans="1:13" x14ac:dyDescent="0.2">
      <c r="A10" s="105">
        <v>2020</v>
      </c>
      <c r="B10" s="119">
        <v>19544461.530407518</v>
      </c>
      <c r="C10" s="118">
        <v>0.79517371737302411</v>
      </c>
      <c r="D10" s="120">
        <v>-19.246578184675013</v>
      </c>
      <c r="E10" s="119">
        <v>1972266.5329637844</v>
      </c>
      <c r="F10" s="118">
        <v>8.0242400550521495E-2</v>
      </c>
      <c r="G10" s="120">
        <v>-19.029370538552669</v>
      </c>
      <c r="H10" s="119">
        <v>3062129.4911459517</v>
      </c>
      <c r="I10" s="118">
        <v>0.12458388207645457</v>
      </c>
      <c r="J10" s="120">
        <v>-24.693574697239285</v>
      </c>
      <c r="K10" s="119">
        <v>24578857.554517251</v>
      </c>
      <c r="L10" s="118">
        <v>1</v>
      </c>
      <c r="M10" s="120">
        <v>-19.950694674910974</v>
      </c>
    </row>
    <row r="11" spans="1:13" x14ac:dyDescent="0.2">
      <c r="A11" s="105">
        <v>2021</v>
      </c>
      <c r="B11" s="119">
        <v>21698799.831480831</v>
      </c>
      <c r="C11" s="118">
        <v>0.79329446046979923</v>
      </c>
      <c r="D11" s="120">
        <v>11.022755974737741</v>
      </c>
      <c r="E11" s="119">
        <v>2202807.5660058027</v>
      </c>
      <c r="F11" s="118">
        <v>8.0533257745348252E-2</v>
      </c>
      <c r="G11" s="120">
        <v>11.689141867431951</v>
      </c>
      <c r="H11" s="119">
        <v>3451161.2309877421</v>
      </c>
      <c r="I11" s="118">
        <v>0.12617228178485249</v>
      </c>
      <c r="J11" s="120">
        <v>12.704614255101321</v>
      </c>
      <c r="K11" s="119">
        <v>27352768.628474377</v>
      </c>
      <c r="L11" s="118">
        <v>1</v>
      </c>
      <c r="M11" s="120">
        <v>11.285760812130663</v>
      </c>
    </row>
    <row r="12" spans="1:13" ht="21.75" customHeight="1" x14ac:dyDescent="0.2">
      <c r="A12" s="169" t="s">
        <v>630</v>
      </c>
      <c r="B12" s="169"/>
      <c r="C12" s="169"/>
      <c r="D12" s="169"/>
      <c r="E12" s="169"/>
      <c r="F12" s="169"/>
      <c r="G12" s="169"/>
      <c r="H12" s="169"/>
      <c r="I12" s="169"/>
      <c r="J12" s="169"/>
      <c r="K12" s="169"/>
      <c r="L12" s="169"/>
      <c r="M12" s="169"/>
    </row>
    <row r="13" spans="1:13" ht="15.75" customHeight="1" x14ac:dyDescent="0.2">
      <c r="A13" s="170"/>
      <c r="B13" s="170"/>
      <c r="C13" s="170"/>
      <c r="D13" s="170"/>
      <c r="E13" s="170"/>
      <c r="F13" s="170"/>
      <c r="G13" s="170"/>
      <c r="H13" s="170"/>
      <c r="I13" s="170"/>
      <c r="J13" s="170"/>
      <c r="K13" s="170"/>
      <c r="L13" s="170"/>
      <c r="M13" s="170"/>
    </row>
    <row r="15" spans="1:13" x14ac:dyDescent="0.2">
      <c r="A15" s="98"/>
      <c r="B15" s="6"/>
      <c r="C15" s="6"/>
      <c r="D15" s="6"/>
      <c r="E15" s="6"/>
    </row>
    <row r="16" spans="1:13" x14ac:dyDescent="0.2">
      <c r="B16" s="6"/>
      <c r="C16" s="6"/>
      <c r="D16" s="6"/>
      <c r="E16" s="6"/>
    </row>
    <row r="17" spans="1:5" x14ac:dyDescent="0.2">
      <c r="A17" s="7"/>
      <c r="B17" s="29"/>
      <c r="C17" s="29"/>
      <c r="D17" s="29"/>
      <c r="E17" s="29"/>
    </row>
    <row r="18" spans="1:5" x14ac:dyDescent="0.2">
      <c r="A18" s="7"/>
      <c r="B18" s="29"/>
      <c r="C18" s="29"/>
      <c r="D18" s="29"/>
      <c r="E18" s="29"/>
    </row>
    <row r="19" spans="1:5" x14ac:dyDescent="0.2">
      <c r="A19" s="7"/>
      <c r="B19" s="29"/>
      <c r="C19" s="29"/>
      <c r="D19" s="29"/>
      <c r="E19" s="29"/>
    </row>
    <row r="20" spans="1:5" x14ac:dyDescent="0.2">
      <c r="A20" s="7"/>
      <c r="B20" s="29"/>
      <c r="C20" s="29"/>
      <c r="D20" s="29"/>
      <c r="E20" s="29"/>
    </row>
    <row r="21" spans="1:5" x14ac:dyDescent="0.2">
      <c r="A21" s="7"/>
      <c r="B21" s="29"/>
      <c r="C21" s="29"/>
      <c r="D21" s="29"/>
      <c r="E21" s="29"/>
    </row>
  </sheetData>
  <mergeCells count="7">
    <mergeCell ref="A12:M13"/>
    <mergeCell ref="A1:M1"/>
    <mergeCell ref="A2:A3"/>
    <mergeCell ref="K2:M2"/>
    <mergeCell ref="B2:D2"/>
    <mergeCell ref="E2:G2"/>
    <mergeCell ref="H2:J2"/>
  </mergeCells>
  <phoneticPr fontId="4" type="noConversion"/>
  <pageMargins left="0.75" right="0.75" top="1" bottom="1" header="0" footer="0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92D050"/>
  </sheetPr>
  <dimension ref="A1:AP58"/>
  <sheetViews>
    <sheetView zoomScaleNormal="100" workbookViewId="0">
      <selection activeCell="H35" sqref="H35"/>
    </sheetView>
  </sheetViews>
  <sheetFormatPr baseColWidth="10" defaultColWidth="11.42578125" defaultRowHeight="11.25" x14ac:dyDescent="0.2"/>
  <cols>
    <col min="1" max="1" width="11.42578125" style="2"/>
    <col min="2" max="2" width="8.85546875" style="2" customWidth="1"/>
    <col min="3" max="3" width="10.5703125" style="2" customWidth="1"/>
    <col min="4" max="4" width="10.140625" style="2" customWidth="1"/>
    <col min="5" max="6" width="8.85546875" style="2" customWidth="1"/>
    <col min="7" max="7" width="9.5703125" style="2" customWidth="1"/>
    <col min="8" max="9" width="8.85546875" style="2" customWidth="1"/>
    <col min="10" max="10" width="9.7109375" style="2" customWidth="1"/>
    <col min="11" max="12" width="8.85546875" style="2" customWidth="1"/>
    <col min="13" max="13" width="10" style="2" customWidth="1"/>
    <col min="14" max="14" width="6.42578125" style="2" bestFit="1" customWidth="1"/>
    <col min="15" max="15" width="8.42578125" style="2" bestFit="1" customWidth="1"/>
    <col min="16" max="16" width="8.7109375" style="2" bestFit="1" customWidth="1"/>
    <col min="17" max="17" width="6.42578125" style="2" bestFit="1" customWidth="1"/>
    <col min="18" max="18" width="8.42578125" style="2" bestFit="1" customWidth="1"/>
    <col min="19" max="19" width="8.7109375" style="2" bestFit="1" customWidth="1"/>
    <col min="20" max="20" width="6.42578125" style="2" bestFit="1" customWidth="1"/>
    <col min="21" max="21" width="8.42578125" style="2" bestFit="1" customWidth="1"/>
    <col min="22" max="22" width="8.7109375" style="2" bestFit="1" customWidth="1"/>
    <col min="23" max="23" width="6.42578125" style="2" bestFit="1" customWidth="1"/>
    <col min="24" max="24" width="8.42578125" style="2" bestFit="1" customWidth="1"/>
    <col min="25" max="25" width="8.7109375" style="2" bestFit="1" customWidth="1"/>
    <col min="26" max="26" width="6.42578125" style="2" bestFit="1" customWidth="1"/>
    <col min="27" max="27" width="8.42578125" style="2" bestFit="1" customWidth="1"/>
    <col min="28" max="28" width="8.7109375" style="2" bestFit="1" customWidth="1"/>
    <col min="29" max="29" width="6.42578125" style="2" bestFit="1" customWidth="1"/>
    <col min="30" max="30" width="8.42578125" style="2" bestFit="1" customWidth="1"/>
    <col min="31" max="31" width="8.7109375" style="2" bestFit="1" customWidth="1"/>
    <col min="32" max="32" width="6.42578125" style="2" bestFit="1" customWidth="1"/>
    <col min="33" max="33" width="8.42578125" style="2" bestFit="1" customWidth="1"/>
    <col min="34" max="34" width="8.7109375" style="2" bestFit="1" customWidth="1"/>
    <col min="35" max="35" width="6.42578125" style="2" bestFit="1" customWidth="1"/>
    <col min="36" max="36" width="8.42578125" style="2" bestFit="1" customWidth="1"/>
    <col min="37" max="37" width="8.7109375" style="2" bestFit="1" customWidth="1"/>
    <col min="38" max="38" width="6.42578125" style="2" bestFit="1" customWidth="1"/>
    <col min="39" max="39" width="8.42578125" style="2" bestFit="1" customWidth="1"/>
    <col min="40" max="40" width="8.7109375" style="2" bestFit="1" customWidth="1"/>
    <col min="41" max="41" width="6.42578125" style="2" bestFit="1" customWidth="1"/>
    <col min="42" max="42" width="8.42578125" style="2" bestFit="1" customWidth="1"/>
    <col min="43" max="16384" width="11.42578125" style="2"/>
  </cols>
  <sheetData>
    <row r="1" spans="1:42" x14ac:dyDescent="0.2">
      <c r="A1" s="171" t="s">
        <v>632</v>
      </c>
      <c r="B1" s="171"/>
      <c r="C1" s="171"/>
      <c r="D1" s="171"/>
      <c r="E1" s="171"/>
      <c r="F1" s="171"/>
      <c r="G1" s="171"/>
      <c r="H1" s="171"/>
      <c r="I1" s="171"/>
      <c r="J1" s="171"/>
      <c r="K1" s="171"/>
      <c r="L1" s="171"/>
      <c r="M1" s="171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</row>
    <row r="2" spans="1:42" x14ac:dyDescent="0.2">
      <c r="A2" s="175"/>
      <c r="B2" s="172" t="s">
        <v>32</v>
      </c>
      <c r="C2" s="173"/>
      <c r="D2" s="174"/>
      <c r="E2" s="172" t="s">
        <v>33</v>
      </c>
      <c r="F2" s="173"/>
      <c r="G2" s="174"/>
      <c r="H2" s="172" t="s">
        <v>34</v>
      </c>
      <c r="I2" s="173"/>
      <c r="J2" s="174"/>
      <c r="K2" s="172" t="s">
        <v>31</v>
      </c>
      <c r="L2" s="173"/>
      <c r="M2" s="174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</row>
    <row r="3" spans="1:42" ht="22.5" x14ac:dyDescent="0.2">
      <c r="A3" s="175"/>
      <c r="B3" s="143" t="s">
        <v>38</v>
      </c>
      <c r="C3" s="143" t="s">
        <v>661</v>
      </c>
      <c r="D3" s="143" t="s">
        <v>662</v>
      </c>
      <c r="E3" s="143" t="s">
        <v>38</v>
      </c>
      <c r="F3" s="143" t="s">
        <v>661</v>
      </c>
      <c r="G3" s="143" t="s">
        <v>662</v>
      </c>
      <c r="H3" s="143" t="s">
        <v>38</v>
      </c>
      <c r="I3" s="143" t="s">
        <v>661</v>
      </c>
      <c r="J3" s="143" t="s">
        <v>662</v>
      </c>
      <c r="K3" s="143" t="s">
        <v>38</v>
      </c>
      <c r="L3" s="143" t="s">
        <v>661</v>
      </c>
      <c r="M3" s="143" t="s">
        <v>662</v>
      </c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</row>
    <row r="4" spans="1:42" ht="15" x14ac:dyDescent="0.25">
      <c r="A4" s="139">
        <v>2014</v>
      </c>
      <c r="B4" s="132">
        <v>19220460.948589761</v>
      </c>
      <c r="C4" s="133">
        <v>0.788361641911</v>
      </c>
      <c r="D4" s="131" t="s">
        <v>620</v>
      </c>
      <c r="E4" s="132">
        <v>1983743.0549051426</v>
      </c>
      <c r="F4" s="133">
        <v>8.1366775545999998E-2</v>
      </c>
      <c r="G4" s="131" t="s">
        <v>620</v>
      </c>
      <c r="H4" s="132">
        <v>3176054.9117134861</v>
      </c>
      <c r="I4" s="133">
        <v>0.13027158254400001</v>
      </c>
      <c r="J4" s="131" t="s">
        <v>620</v>
      </c>
      <c r="K4" s="132">
        <v>24380258.91518401</v>
      </c>
      <c r="L4" s="133">
        <v>1</v>
      </c>
      <c r="M4" s="131" t="s">
        <v>620</v>
      </c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</row>
    <row r="5" spans="1:42" x14ac:dyDescent="0.2">
      <c r="A5" s="105">
        <v>2015</v>
      </c>
      <c r="B5" s="129">
        <v>19929389.725112401</v>
      </c>
      <c r="C5" s="130">
        <v>0.78880299206466964</v>
      </c>
      <c r="D5" s="128">
        <v>3.6884067370645202</v>
      </c>
      <c r="E5" s="129">
        <v>2045093.2314325948</v>
      </c>
      <c r="F5" s="130">
        <v>8.0944558877912978E-2</v>
      </c>
      <c r="G5" s="128">
        <v>3.092647325254827</v>
      </c>
      <c r="H5" s="129">
        <v>3290874.7127353707</v>
      </c>
      <c r="I5" s="130">
        <v>0.1302524490574174</v>
      </c>
      <c r="J5" s="128">
        <v>3.6151705248678834</v>
      </c>
      <c r="K5" s="129">
        <v>25265357.669280365</v>
      </c>
      <c r="L5" s="130">
        <v>1</v>
      </c>
      <c r="M5" s="128">
        <v>3.63039111756569</v>
      </c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</row>
    <row r="6" spans="1:42" x14ac:dyDescent="0.2">
      <c r="A6" s="105">
        <v>2016</v>
      </c>
      <c r="B6" s="106">
        <v>20765810.160894558</v>
      </c>
      <c r="C6" s="107">
        <v>0.78900123317058724</v>
      </c>
      <c r="D6" s="108">
        <v>4.1969194607510252</v>
      </c>
      <c r="E6" s="106">
        <v>2117162.1308352812</v>
      </c>
      <c r="F6" s="107">
        <v>8.0442011128312521E-2</v>
      </c>
      <c r="G6" s="108">
        <v>3.5239909014906701</v>
      </c>
      <c r="H6" s="106">
        <v>3436137.600465796</v>
      </c>
      <c r="I6" s="107">
        <v>0.13055675570110023</v>
      </c>
      <c r="J6" s="108">
        <v>4.414111760872319</v>
      </c>
      <c r="K6" s="106">
        <v>26319109.892195635</v>
      </c>
      <c r="L6" s="107">
        <v>1</v>
      </c>
      <c r="M6" s="108">
        <v>4.1707393843725571</v>
      </c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</row>
    <row r="7" spans="1:42" x14ac:dyDescent="0.2">
      <c r="A7" s="105">
        <v>2017</v>
      </c>
      <c r="B7" s="106">
        <v>21426996.184944876</v>
      </c>
      <c r="C7" s="107">
        <v>0.78839760061888164</v>
      </c>
      <c r="D7" s="108">
        <v>3.1840126579575578</v>
      </c>
      <c r="E7" s="106">
        <v>2183948.3396529541</v>
      </c>
      <c r="F7" s="107">
        <v>8.0357489962488135E-2</v>
      </c>
      <c r="G7" s="108">
        <v>3.1545155585851914</v>
      </c>
      <c r="H7" s="106">
        <v>3566961.861881488</v>
      </c>
      <c r="I7" s="107">
        <v>0.13124490941863015</v>
      </c>
      <c r="J7" s="108">
        <v>3.8073056619722712</v>
      </c>
      <c r="K7" s="106">
        <v>27177906.386479318</v>
      </c>
      <c r="L7" s="107">
        <v>1</v>
      </c>
      <c r="M7" s="108">
        <v>3.2630149644169437</v>
      </c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</row>
    <row r="8" spans="1:42" x14ac:dyDescent="0.2">
      <c r="A8" s="105">
        <v>2018</v>
      </c>
      <c r="B8" s="106">
        <v>22058216.166007988</v>
      </c>
      <c r="C8" s="107">
        <v>0.78829086830178563</v>
      </c>
      <c r="D8" s="108">
        <v>2.9459098028244535</v>
      </c>
      <c r="E8" s="106">
        <v>2227104.0834287056</v>
      </c>
      <c r="F8" s="107">
        <v>7.9589654871089682E-2</v>
      </c>
      <c r="G8" s="108">
        <v>1.9760423354432177</v>
      </c>
      <c r="H8" s="106">
        <v>3697010.9597627558</v>
      </c>
      <c r="I8" s="107">
        <v>0.13211947682712474</v>
      </c>
      <c r="J8" s="108">
        <v>3.6459346333652665</v>
      </c>
      <c r="K8" s="106">
        <v>27982331.209199447</v>
      </c>
      <c r="L8" s="107">
        <v>1</v>
      </c>
      <c r="M8" s="108">
        <v>2.9598483830245215</v>
      </c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  <c r="AI8" s="6"/>
      <c r="AJ8" s="6"/>
      <c r="AK8" s="6"/>
      <c r="AL8" s="6"/>
      <c r="AM8" s="6"/>
    </row>
    <row r="9" spans="1:42" x14ac:dyDescent="0.2">
      <c r="A9" s="105">
        <v>2019</v>
      </c>
      <c r="B9" s="106">
        <v>22462801.056468852</v>
      </c>
      <c r="C9" s="107">
        <v>0.78824032787177178</v>
      </c>
      <c r="D9" s="108">
        <v>1.8341686717366246</v>
      </c>
      <c r="E9" s="106">
        <v>2260680.6911945343</v>
      </c>
      <c r="F9" s="107">
        <v>7.9329362565288511E-2</v>
      </c>
      <c r="G9" s="108">
        <v>1.507635319591194</v>
      </c>
      <c r="H9" s="106">
        <v>3773919.6947594169</v>
      </c>
      <c r="I9" s="107">
        <v>0.13243030956293972</v>
      </c>
      <c r="J9" s="108">
        <v>2.0802950230257578</v>
      </c>
      <c r="K9" s="106">
        <v>28497401.442422803</v>
      </c>
      <c r="L9" s="107">
        <v>1</v>
      </c>
      <c r="M9" s="108">
        <v>1.8406980797011752</v>
      </c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</row>
    <row r="10" spans="1:42" x14ac:dyDescent="0.2">
      <c r="A10" s="105">
        <v>2020</v>
      </c>
      <c r="B10" s="106">
        <v>17981278.160229702</v>
      </c>
      <c r="C10" s="107">
        <v>0.79517371737302411</v>
      </c>
      <c r="D10" s="108">
        <v>-19.95086403059496</v>
      </c>
      <c r="E10" s="106">
        <v>1814522.9061521348</v>
      </c>
      <c r="F10" s="107">
        <v>8.0242400550521495E-2</v>
      </c>
      <c r="G10" s="108">
        <v>-19.73555074718012</v>
      </c>
      <c r="H10" s="106">
        <v>2817217.6581725413</v>
      </c>
      <c r="I10" s="107">
        <v>0.12458388207645457</v>
      </c>
      <c r="J10" s="108">
        <v>-25.350354908594952</v>
      </c>
      <c r="K10" s="106">
        <v>22613018.724554375</v>
      </c>
      <c r="L10" s="107">
        <v>1</v>
      </c>
      <c r="M10" s="108">
        <v>-20.648839613525649</v>
      </c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</row>
    <row r="11" spans="1:42" x14ac:dyDescent="0.2">
      <c r="A11" s="105">
        <v>2021</v>
      </c>
      <c r="B11" s="106">
        <v>19795491.378150176</v>
      </c>
      <c r="C11" s="107">
        <v>0.79329446046979923</v>
      </c>
      <c r="D11" s="108">
        <v>10.089456387661478</v>
      </c>
      <c r="E11" s="106">
        <v>2009588.4804342189</v>
      </c>
      <c r="F11" s="107">
        <v>8.0533257745348252E-2</v>
      </c>
      <c r="G11" s="108">
        <v>10.750240386644606</v>
      </c>
      <c r="H11" s="106">
        <v>3148442.9057458006</v>
      </c>
      <c r="I11" s="107">
        <v>0.12617228178485249</v>
      </c>
      <c r="J11" s="108">
        <v>11.757176326522</v>
      </c>
      <c r="K11" s="106">
        <v>24953522.764330197</v>
      </c>
      <c r="L11" s="107">
        <v>1</v>
      </c>
      <c r="M11" s="108">
        <v>10.350250306184838</v>
      </c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</row>
    <row r="12" spans="1:42" x14ac:dyDescent="0.2">
      <c r="A12" s="28" t="s">
        <v>622</v>
      </c>
      <c r="B12" s="84"/>
      <c r="C12" s="86"/>
      <c r="D12" s="86"/>
      <c r="E12" s="84"/>
      <c r="F12" s="86"/>
      <c r="G12" s="86"/>
      <c r="H12" s="84"/>
      <c r="I12" s="86"/>
      <c r="J12" s="86"/>
      <c r="K12" s="84"/>
      <c r="L12" s="86"/>
      <c r="M12" s="87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</row>
    <row r="13" spans="1:42" x14ac:dyDescent="0.2">
      <c r="A13" s="65" t="s">
        <v>344</v>
      </c>
      <c r="B13" s="177">
        <f>(B11/B4-1)*100</f>
        <v>2.9917619098651649</v>
      </c>
      <c r="C13" s="178"/>
      <c r="D13" s="179"/>
      <c r="E13" s="177">
        <f>(E11/E4-1)*100</f>
        <v>1.3028615508026142</v>
      </c>
      <c r="F13" s="178"/>
      <c r="G13" s="179"/>
      <c r="H13" s="177">
        <f>(H11/H4-1)*100</f>
        <v>-0.86938062266652683</v>
      </c>
      <c r="I13" s="178"/>
      <c r="J13" s="179"/>
      <c r="K13" s="177">
        <f>(K11/K4-1)*100</f>
        <v>2.3513443853919069</v>
      </c>
      <c r="L13" s="178"/>
      <c r="M13" s="179"/>
      <c r="N13" s="6"/>
      <c r="O13" s="6"/>
      <c r="P13" s="6"/>
      <c r="Q13" s="3"/>
      <c r="R13" s="3"/>
      <c r="S13" s="4"/>
      <c r="T13" s="3"/>
      <c r="U13" s="3"/>
      <c r="V13" s="4"/>
      <c r="W13" s="3"/>
      <c r="X13" s="3"/>
      <c r="Y13" s="4"/>
      <c r="Z13" s="3"/>
      <c r="AA13" s="3"/>
      <c r="AB13" s="4"/>
      <c r="AC13" s="3"/>
      <c r="AD13" s="3"/>
      <c r="AE13" s="4"/>
      <c r="AF13" s="3"/>
      <c r="AG13" s="3"/>
      <c r="AH13" s="4"/>
      <c r="AI13" s="3"/>
      <c r="AJ13" s="3"/>
      <c r="AK13" s="4"/>
      <c r="AL13" s="3"/>
      <c r="AM13" s="3"/>
    </row>
    <row r="14" spans="1:42" ht="24" customHeight="1" x14ac:dyDescent="0.2">
      <c r="A14" s="189" t="s">
        <v>631</v>
      </c>
      <c r="B14" s="189"/>
      <c r="C14" s="189"/>
      <c r="D14" s="189"/>
      <c r="E14" s="189"/>
      <c r="F14" s="189"/>
      <c r="G14" s="189"/>
      <c r="H14" s="189"/>
      <c r="I14" s="189"/>
      <c r="J14" s="189"/>
      <c r="K14" s="189"/>
      <c r="L14" s="189"/>
      <c r="M14" s="189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</row>
    <row r="15" spans="1:42" x14ac:dyDescent="0.2">
      <c r="A15" s="6"/>
      <c r="B15" s="6"/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  <c r="AO15" s="6"/>
      <c r="AP15" s="6"/>
    </row>
    <row r="16" spans="1:42" x14ac:dyDescent="0.2">
      <c r="A16" s="2" t="s">
        <v>68</v>
      </c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6"/>
      <c r="AN16" s="6"/>
      <c r="AO16" s="6"/>
      <c r="AP16" s="6"/>
    </row>
    <row r="17" spans="1:42" x14ac:dyDescent="0.2">
      <c r="B17" s="6" t="s">
        <v>31</v>
      </c>
      <c r="C17" s="6" t="s">
        <v>32</v>
      </c>
      <c r="D17" s="6" t="s">
        <v>33</v>
      </c>
      <c r="E17" s="70" t="s">
        <v>34</v>
      </c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  <c r="AL17" s="6"/>
      <c r="AM17" s="6"/>
      <c r="AN17" s="6"/>
      <c r="AO17" s="6"/>
      <c r="AP17" s="6"/>
    </row>
    <row r="18" spans="1:42" x14ac:dyDescent="0.2">
      <c r="A18" s="7">
        <v>2015</v>
      </c>
      <c r="B18" s="29">
        <f t="shared" ref="B18:B23" si="0">+M5</f>
        <v>3.63039111756569</v>
      </c>
      <c r="C18" s="29">
        <f t="shared" ref="C18:C23" si="1">+D5</f>
        <v>3.6884067370645202</v>
      </c>
      <c r="D18" s="29">
        <f t="shared" ref="D18:D23" si="2">+G5</f>
        <v>3.092647325254827</v>
      </c>
      <c r="E18" s="29">
        <f t="shared" ref="E18:E22" si="3">+J5</f>
        <v>3.6151705248678834</v>
      </c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  <c r="AA18" s="6"/>
      <c r="AB18" s="6"/>
      <c r="AC18" s="6"/>
      <c r="AD18" s="6"/>
      <c r="AE18" s="6"/>
      <c r="AF18" s="6"/>
      <c r="AG18" s="6"/>
      <c r="AH18" s="6"/>
      <c r="AI18" s="6"/>
      <c r="AJ18" s="6"/>
      <c r="AK18" s="6"/>
      <c r="AL18" s="6"/>
      <c r="AM18" s="6"/>
      <c r="AN18" s="6"/>
      <c r="AO18" s="6"/>
      <c r="AP18" s="6"/>
    </row>
    <row r="19" spans="1:42" x14ac:dyDescent="0.2">
      <c r="A19" s="7">
        <v>2016</v>
      </c>
      <c r="B19" s="29">
        <f t="shared" si="0"/>
        <v>4.1707393843725571</v>
      </c>
      <c r="C19" s="29">
        <f t="shared" si="1"/>
        <v>4.1969194607510252</v>
      </c>
      <c r="D19" s="29">
        <f t="shared" si="2"/>
        <v>3.5239909014906701</v>
      </c>
      <c r="E19" s="29">
        <f t="shared" si="3"/>
        <v>4.414111760872319</v>
      </c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  <c r="AC19" s="6"/>
      <c r="AD19" s="6"/>
      <c r="AE19" s="6"/>
      <c r="AF19" s="6"/>
      <c r="AG19" s="6"/>
      <c r="AH19" s="6"/>
      <c r="AI19" s="6"/>
      <c r="AJ19" s="6"/>
      <c r="AK19" s="6"/>
      <c r="AL19" s="6"/>
      <c r="AM19" s="6"/>
      <c r="AN19" s="6"/>
      <c r="AO19" s="6"/>
      <c r="AP19" s="6"/>
    </row>
    <row r="20" spans="1:42" x14ac:dyDescent="0.2">
      <c r="A20" s="7">
        <v>2017</v>
      </c>
      <c r="B20" s="29">
        <f t="shared" si="0"/>
        <v>3.2630149644169437</v>
      </c>
      <c r="C20" s="29">
        <f t="shared" si="1"/>
        <v>3.1840126579575578</v>
      </c>
      <c r="D20" s="29">
        <f t="shared" si="2"/>
        <v>3.1545155585851914</v>
      </c>
      <c r="E20" s="29">
        <f t="shared" si="3"/>
        <v>3.8073056619722712</v>
      </c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  <c r="AA20" s="6"/>
      <c r="AB20" s="6"/>
      <c r="AC20" s="6"/>
      <c r="AD20" s="6"/>
      <c r="AE20" s="6"/>
      <c r="AF20" s="6"/>
      <c r="AG20" s="6"/>
      <c r="AH20" s="6"/>
      <c r="AI20" s="6"/>
      <c r="AJ20" s="6"/>
      <c r="AK20" s="6"/>
      <c r="AL20" s="6"/>
      <c r="AM20" s="6"/>
      <c r="AN20" s="6"/>
      <c r="AO20" s="6"/>
      <c r="AP20" s="6"/>
    </row>
    <row r="21" spans="1:42" x14ac:dyDescent="0.2">
      <c r="A21" s="7">
        <v>2018</v>
      </c>
      <c r="B21" s="29">
        <f t="shared" si="0"/>
        <v>2.9598483830245215</v>
      </c>
      <c r="C21" s="29">
        <f t="shared" si="1"/>
        <v>2.9459098028244535</v>
      </c>
      <c r="D21" s="29">
        <f t="shared" si="2"/>
        <v>1.9760423354432177</v>
      </c>
      <c r="E21" s="29">
        <f t="shared" si="3"/>
        <v>3.6459346333652665</v>
      </c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  <c r="AC21" s="6"/>
      <c r="AD21" s="6"/>
      <c r="AE21" s="6"/>
      <c r="AF21" s="6"/>
      <c r="AG21" s="6"/>
      <c r="AH21" s="6"/>
      <c r="AI21" s="6"/>
      <c r="AJ21" s="6"/>
      <c r="AK21" s="6"/>
      <c r="AL21" s="6"/>
      <c r="AM21" s="6"/>
      <c r="AN21" s="6"/>
      <c r="AO21" s="6"/>
      <c r="AP21" s="6"/>
    </row>
    <row r="22" spans="1:42" x14ac:dyDescent="0.2">
      <c r="A22" s="7">
        <v>2019</v>
      </c>
      <c r="B22" s="29">
        <f t="shared" si="0"/>
        <v>1.8406980797011752</v>
      </c>
      <c r="C22" s="29">
        <f t="shared" si="1"/>
        <v>1.8341686717366246</v>
      </c>
      <c r="D22" s="29">
        <f t="shared" si="2"/>
        <v>1.507635319591194</v>
      </c>
      <c r="E22" s="29">
        <f t="shared" si="3"/>
        <v>2.0802950230257578</v>
      </c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  <c r="AB22" s="6"/>
      <c r="AC22" s="6"/>
      <c r="AD22" s="6"/>
      <c r="AE22" s="6"/>
      <c r="AF22" s="6"/>
      <c r="AG22" s="6"/>
      <c r="AH22" s="6"/>
      <c r="AI22" s="6"/>
      <c r="AJ22" s="6"/>
      <c r="AK22" s="6"/>
      <c r="AL22" s="6"/>
      <c r="AM22" s="6"/>
      <c r="AN22" s="6"/>
      <c r="AO22" s="6"/>
      <c r="AP22" s="6"/>
    </row>
    <row r="23" spans="1:42" x14ac:dyDescent="0.2">
      <c r="A23" s="7">
        <v>2020</v>
      </c>
      <c r="B23" s="29">
        <f t="shared" si="0"/>
        <v>-20.648839613525649</v>
      </c>
      <c r="C23" s="29">
        <f t="shared" si="1"/>
        <v>-19.95086403059496</v>
      </c>
      <c r="D23" s="29">
        <f t="shared" si="2"/>
        <v>-19.73555074718012</v>
      </c>
      <c r="E23" s="29">
        <f>+J10</f>
        <v>-25.350354908594952</v>
      </c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  <c r="AI23" s="6"/>
      <c r="AJ23" s="6"/>
      <c r="AK23" s="6"/>
      <c r="AL23" s="6"/>
      <c r="AM23" s="6"/>
      <c r="AN23" s="6"/>
      <c r="AO23" s="6"/>
      <c r="AP23" s="6"/>
    </row>
    <row r="24" spans="1:42" x14ac:dyDescent="0.2">
      <c r="A24" s="7">
        <v>2021</v>
      </c>
      <c r="B24" s="29">
        <f t="shared" ref="B24" si="4">+M11</f>
        <v>10.350250306184838</v>
      </c>
      <c r="C24" s="29">
        <f t="shared" ref="C24" si="5">+D11</f>
        <v>10.089456387661478</v>
      </c>
      <c r="D24" s="29">
        <f t="shared" ref="D24" si="6">+G11</f>
        <v>10.750240386644606</v>
      </c>
      <c r="E24" s="29">
        <f t="shared" ref="E24" si="7">+J11</f>
        <v>11.757176326522</v>
      </c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  <c r="AA24" s="6"/>
      <c r="AB24" s="6"/>
      <c r="AC24" s="6"/>
      <c r="AD24" s="6"/>
      <c r="AE24" s="6"/>
      <c r="AF24" s="6"/>
      <c r="AG24" s="6"/>
      <c r="AH24" s="6"/>
      <c r="AI24" s="6"/>
      <c r="AJ24" s="6"/>
      <c r="AK24" s="6"/>
      <c r="AL24" s="6"/>
      <c r="AM24" s="6"/>
      <c r="AN24" s="6"/>
      <c r="AO24" s="6"/>
      <c r="AP24" s="6"/>
    </row>
    <row r="25" spans="1:42" x14ac:dyDescent="0.2">
      <c r="A25" s="7"/>
      <c r="B25" s="29"/>
      <c r="C25" s="29"/>
      <c r="D25" s="29"/>
      <c r="E25" s="29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  <c r="AC25" s="6"/>
      <c r="AD25" s="6"/>
      <c r="AE25" s="6"/>
      <c r="AF25" s="6"/>
      <c r="AG25" s="6"/>
      <c r="AH25" s="6"/>
      <c r="AI25" s="6"/>
      <c r="AJ25" s="6"/>
      <c r="AK25" s="6"/>
      <c r="AL25" s="6"/>
      <c r="AM25" s="6"/>
      <c r="AN25" s="6"/>
      <c r="AO25" s="6"/>
      <c r="AP25" s="6"/>
    </row>
    <row r="26" spans="1:42" x14ac:dyDescent="0.2">
      <c r="A26" s="98"/>
      <c r="B26" s="29"/>
      <c r="C26" s="29"/>
      <c r="D26" s="29"/>
      <c r="E26" s="29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  <c r="AA26" s="6"/>
      <c r="AB26" s="6"/>
      <c r="AC26" s="6"/>
      <c r="AD26" s="6"/>
      <c r="AE26" s="6"/>
      <c r="AF26" s="6"/>
      <c r="AG26" s="6"/>
      <c r="AH26" s="6"/>
      <c r="AI26" s="6"/>
      <c r="AJ26" s="6"/>
      <c r="AK26" s="6"/>
      <c r="AL26" s="6"/>
      <c r="AM26" s="6"/>
      <c r="AN26" s="6"/>
      <c r="AO26" s="6"/>
      <c r="AP26" s="6"/>
    </row>
    <row r="27" spans="1:42" x14ac:dyDescent="0.2">
      <c r="A27" s="7"/>
      <c r="B27" s="29"/>
      <c r="C27" s="29"/>
      <c r="D27" s="29"/>
      <c r="E27" s="29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  <c r="AA27" s="6"/>
      <c r="AB27" s="6"/>
      <c r="AC27" s="6"/>
      <c r="AD27" s="6"/>
      <c r="AE27" s="6"/>
      <c r="AF27" s="6"/>
      <c r="AG27" s="6"/>
      <c r="AH27" s="6"/>
      <c r="AI27" s="6"/>
      <c r="AJ27" s="6"/>
      <c r="AK27" s="6"/>
      <c r="AL27" s="6"/>
      <c r="AM27" s="6"/>
      <c r="AN27" s="6"/>
      <c r="AO27" s="6"/>
      <c r="AP27" s="6"/>
    </row>
    <row r="28" spans="1:42" x14ac:dyDescent="0.2">
      <c r="A28" s="7"/>
      <c r="B28" s="29"/>
      <c r="C28" s="29"/>
      <c r="D28" s="29"/>
      <c r="E28" s="29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  <c r="AA28" s="6"/>
      <c r="AB28" s="6"/>
      <c r="AC28" s="6"/>
      <c r="AD28" s="6"/>
      <c r="AE28" s="6"/>
      <c r="AF28" s="6"/>
      <c r="AG28" s="6"/>
      <c r="AH28" s="6"/>
      <c r="AI28" s="6"/>
      <c r="AJ28" s="6"/>
      <c r="AK28" s="6"/>
      <c r="AL28" s="6"/>
      <c r="AM28" s="6"/>
      <c r="AN28" s="6"/>
      <c r="AO28" s="6"/>
      <c r="AP28" s="6"/>
    </row>
    <row r="29" spans="1:42" x14ac:dyDescent="0.2">
      <c r="A29" s="7"/>
      <c r="B29" s="29"/>
      <c r="C29" s="29"/>
      <c r="D29" s="29"/>
      <c r="E29" s="29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  <c r="AA29" s="6"/>
      <c r="AB29" s="6"/>
      <c r="AC29" s="6"/>
      <c r="AD29" s="6"/>
      <c r="AE29" s="6"/>
      <c r="AF29" s="6"/>
      <c r="AG29" s="6"/>
      <c r="AH29" s="6"/>
      <c r="AI29" s="6"/>
      <c r="AJ29" s="6"/>
      <c r="AK29" s="6"/>
      <c r="AL29" s="6"/>
      <c r="AM29" s="6"/>
      <c r="AN29" s="6"/>
      <c r="AO29" s="6"/>
      <c r="AP29" s="6"/>
    </row>
    <row r="30" spans="1:42" x14ac:dyDescent="0.2">
      <c r="A30" s="7"/>
      <c r="B30" s="29"/>
      <c r="C30" s="29"/>
      <c r="D30" s="29"/>
      <c r="E30" s="29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  <c r="AA30" s="6"/>
      <c r="AB30" s="6"/>
      <c r="AC30" s="6"/>
      <c r="AD30" s="6"/>
      <c r="AE30" s="6"/>
      <c r="AF30" s="6"/>
      <c r="AG30" s="6"/>
      <c r="AH30" s="6"/>
      <c r="AI30" s="6"/>
      <c r="AJ30" s="6"/>
      <c r="AK30" s="6"/>
      <c r="AL30" s="6"/>
      <c r="AM30" s="6"/>
      <c r="AN30" s="6"/>
      <c r="AO30" s="6"/>
      <c r="AP30" s="6"/>
    </row>
    <row r="31" spans="1:42" x14ac:dyDescent="0.2">
      <c r="A31" s="7"/>
      <c r="B31" s="29"/>
      <c r="C31" s="29"/>
      <c r="D31" s="29"/>
      <c r="E31" s="29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  <c r="AA31" s="6"/>
      <c r="AB31" s="6"/>
      <c r="AC31" s="6"/>
      <c r="AD31" s="6"/>
      <c r="AE31" s="6"/>
      <c r="AF31" s="6"/>
      <c r="AG31" s="6"/>
      <c r="AH31" s="6"/>
      <c r="AI31" s="6"/>
      <c r="AJ31" s="6"/>
      <c r="AK31" s="6"/>
      <c r="AL31" s="6"/>
      <c r="AM31" s="6"/>
      <c r="AN31" s="6"/>
      <c r="AO31" s="6"/>
      <c r="AP31" s="6"/>
    </row>
    <row r="32" spans="1:42" x14ac:dyDescent="0.2">
      <c r="A32" s="6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  <c r="AA32" s="6"/>
      <c r="AB32" s="6"/>
      <c r="AC32" s="6"/>
      <c r="AD32" s="6"/>
      <c r="AE32" s="6"/>
      <c r="AF32" s="6"/>
      <c r="AG32" s="6"/>
      <c r="AH32" s="6"/>
      <c r="AI32" s="6"/>
      <c r="AJ32" s="6"/>
      <c r="AK32" s="6"/>
      <c r="AL32" s="6"/>
      <c r="AM32" s="6"/>
      <c r="AN32" s="6"/>
      <c r="AO32" s="6"/>
      <c r="AP32" s="6"/>
    </row>
    <row r="33" spans="1:42" ht="26.25" customHeight="1" x14ac:dyDescent="0.2">
      <c r="A33" s="6"/>
      <c r="B33" s="6"/>
      <c r="C33" s="6"/>
      <c r="D33" s="6"/>
      <c r="E33" s="6"/>
      <c r="F33" s="176" t="s">
        <v>633</v>
      </c>
      <c r="G33" s="176"/>
      <c r="H33" s="176"/>
      <c r="I33" s="176"/>
      <c r="J33" s="176"/>
      <c r="K33" s="176"/>
      <c r="L33" s="176"/>
      <c r="M33" s="176"/>
      <c r="N33" s="176"/>
      <c r="O33" s="3"/>
      <c r="P33" s="4"/>
      <c r="Q33" s="3"/>
      <c r="R33" s="6"/>
      <c r="S33" s="6"/>
      <c r="T33" s="6"/>
      <c r="U33" s="6"/>
      <c r="V33" s="6"/>
      <c r="W33" s="6"/>
      <c r="X33" s="6"/>
      <c r="Y33" s="6"/>
      <c r="Z33" s="6"/>
      <c r="AA33" s="6"/>
      <c r="AB33" s="6"/>
      <c r="AC33" s="6"/>
      <c r="AD33" s="6"/>
      <c r="AE33" s="6"/>
      <c r="AF33" s="6"/>
      <c r="AG33" s="6"/>
      <c r="AH33" s="6"/>
      <c r="AI33" s="6"/>
      <c r="AJ33" s="6"/>
      <c r="AK33" s="6"/>
      <c r="AL33" s="6"/>
      <c r="AM33" s="6"/>
      <c r="AN33" s="6"/>
      <c r="AO33" s="6"/>
      <c r="AP33" s="6"/>
    </row>
    <row r="34" spans="1:42" x14ac:dyDescent="0.2">
      <c r="A34" s="6"/>
      <c r="B34" s="6"/>
      <c r="C34" s="6"/>
      <c r="D34" s="6"/>
      <c r="E34" s="6"/>
      <c r="F34" s="176"/>
      <c r="G34" s="176"/>
      <c r="H34" s="176"/>
      <c r="I34" s="176"/>
      <c r="J34" s="176"/>
      <c r="K34" s="176"/>
      <c r="L34" s="176"/>
      <c r="M34" s="176"/>
      <c r="N34" s="176"/>
      <c r="O34" s="3"/>
      <c r="P34" s="4"/>
      <c r="Q34" s="3"/>
      <c r="R34" s="6"/>
      <c r="S34" s="6"/>
      <c r="T34" s="6"/>
      <c r="U34" s="6"/>
      <c r="V34" s="6"/>
      <c r="W34" s="6"/>
      <c r="X34" s="6"/>
      <c r="Y34" s="6"/>
      <c r="Z34" s="6"/>
      <c r="AA34" s="6"/>
      <c r="AB34" s="6"/>
      <c r="AC34" s="6"/>
      <c r="AD34" s="6"/>
      <c r="AE34" s="6"/>
      <c r="AF34" s="6"/>
      <c r="AG34" s="6"/>
      <c r="AH34" s="6"/>
      <c r="AI34" s="6"/>
      <c r="AJ34" s="6"/>
      <c r="AK34" s="6"/>
      <c r="AL34" s="6"/>
      <c r="AM34" s="6"/>
      <c r="AN34" s="6"/>
      <c r="AO34" s="6"/>
      <c r="AP34" s="6"/>
    </row>
    <row r="35" spans="1:42" x14ac:dyDescent="0.2">
      <c r="A35" s="6"/>
      <c r="B35" s="6"/>
      <c r="C35" s="6"/>
      <c r="D35" s="6"/>
      <c r="E35" s="6"/>
      <c r="F35" s="89"/>
      <c r="G35" s="89"/>
      <c r="H35" s="89"/>
      <c r="I35" s="89"/>
      <c r="J35" s="89"/>
      <c r="K35" s="89"/>
      <c r="L35" s="89"/>
      <c r="M35" s="89"/>
      <c r="N35" s="89"/>
      <c r="O35" s="3"/>
      <c r="P35" s="4"/>
      <c r="Q35" s="3"/>
      <c r="R35" s="6"/>
      <c r="S35" s="6"/>
      <c r="T35" s="6"/>
      <c r="U35" s="6"/>
      <c r="V35" s="6"/>
      <c r="W35" s="6"/>
      <c r="X35" s="6"/>
      <c r="Y35" s="6"/>
      <c r="Z35" s="6"/>
      <c r="AA35" s="6"/>
      <c r="AB35" s="6"/>
      <c r="AC35" s="6"/>
      <c r="AD35" s="6"/>
      <c r="AE35" s="6"/>
      <c r="AF35" s="6"/>
      <c r="AG35" s="6"/>
      <c r="AH35" s="6"/>
      <c r="AI35" s="6"/>
      <c r="AJ35" s="6"/>
      <c r="AK35" s="6"/>
      <c r="AL35" s="6"/>
      <c r="AM35" s="6"/>
      <c r="AN35" s="6"/>
      <c r="AO35" s="6"/>
      <c r="AP35" s="6"/>
    </row>
    <row r="36" spans="1:42" x14ac:dyDescent="0.2">
      <c r="A36" s="6"/>
      <c r="B36" s="6"/>
      <c r="C36" s="6"/>
      <c r="D36" s="6"/>
      <c r="E36" s="6"/>
      <c r="F36" s="89"/>
      <c r="G36" s="89"/>
      <c r="H36" s="89"/>
      <c r="I36" s="89"/>
      <c r="J36" s="89"/>
      <c r="K36" s="89"/>
      <c r="L36" s="89"/>
      <c r="M36" s="89"/>
      <c r="N36" s="89"/>
      <c r="O36" s="3"/>
      <c r="P36" s="4"/>
      <c r="Q36" s="3"/>
      <c r="R36" s="6"/>
      <c r="S36" s="6"/>
      <c r="T36" s="6"/>
      <c r="U36" s="6"/>
      <c r="V36" s="6"/>
      <c r="W36" s="6"/>
      <c r="X36" s="6"/>
      <c r="Y36" s="6"/>
      <c r="Z36" s="6"/>
      <c r="AA36" s="6"/>
      <c r="AB36" s="6"/>
      <c r="AC36" s="6"/>
      <c r="AD36" s="6"/>
      <c r="AE36" s="6"/>
      <c r="AF36" s="6"/>
      <c r="AG36" s="6"/>
      <c r="AH36" s="6"/>
      <c r="AI36" s="6"/>
      <c r="AJ36" s="6"/>
      <c r="AK36" s="6"/>
      <c r="AL36" s="6"/>
      <c r="AM36" s="6"/>
      <c r="AN36" s="6"/>
      <c r="AO36" s="6"/>
      <c r="AP36" s="6"/>
    </row>
    <row r="37" spans="1:42" x14ac:dyDescent="0.2">
      <c r="A37" s="6"/>
      <c r="B37" s="6"/>
      <c r="C37" s="6"/>
      <c r="D37" s="6"/>
      <c r="E37" s="6"/>
      <c r="F37" s="89"/>
      <c r="G37" s="89"/>
      <c r="H37" s="89"/>
      <c r="I37" s="89"/>
      <c r="J37" s="89"/>
      <c r="K37" s="89"/>
      <c r="L37" s="89"/>
      <c r="M37" s="89"/>
      <c r="N37" s="89"/>
      <c r="O37" s="3"/>
      <c r="P37" s="4"/>
      <c r="Q37" s="3"/>
      <c r="R37" s="6"/>
      <c r="S37" s="6"/>
      <c r="T37" s="6"/>
      <c r="U37" s="6"/>
      <c r="V37" s="6"/>
      <c r="W37" s="6"/>
      <c r="X37" s="6"/>
      <c r="Y37" s="6"/>
      <c r="Z37" s="6"/>
      <c r="AA37" s="6"/>
      <c r="AB37" s="6"/>
      <c r="AC37" s="6"/>
      <c r="AD37" s="6"/>
      <c r="AE37" s="6"/>
      <c r="AF37" s="6"/>
      <c r="AG37" s="6"/>
      <c r="AH37" s="6"/>
      <c r="AI37" s="6"/>
      <c r="AJ37" s="6"/>
      <c r="AK37" s="6"/>
      <c r="AL37" s="6"/>
      <c r="AM37" s="6"/>
      <c r="AN37" s="6"/>
      <c r="AO37" s="6"/>
      <c r="AP37" s="6"/>
    </row>
    <row r="38" spans="1:42" x14ac:dyDescent="0.2">
      <c r="A38" s="6"/>
      <c r="B38" s="6"/>
      <c r="C38" s="6"/>
      <c r="D38" s="6"/>
      <c r="E38" s="6"/>
      <c r="F38" s="89"/>
      <c r="G38" s="89"/>
      <c r="H38" s="89"/>
      <c r="I38" s="89"/>
      <c r="J38" s="89"/>
      <c r="K38" s="89"/>
      <c r="L38" s="89"/>
      <c r="M38" s="89"/>
      <c r="N38" s="89"/>
      <c r="O38" s="3"/>
      <c r="P38" s="4"/>
      <c r="Q38" s="3"/>
      <c r="R38" s="6"/>
      <c r="S38" s="6"/>
      <c r="T38" s="6"/>
      <c r="U38" s="6"/>
      <c r="V38" s="6"/>
      <c r="W38" s="6"/>
      <c r="X38" s="6"/>
      <c r="Y38" s="6"/>
      <c r="Z38" s="6"/>
      <c r="AA38" s="6"/>
      <c r="AB38" s="6"/>
      <c r="AC38" s="6"/>
      <c r="AD38" s="6"/>
      <c r="AE38" s="6"/>
      <c r="AF38" s="6"/>
      <c r="AG38" s="6"/>
      <c r="AH38" s="6"/>
      <c r="AI38" s="6"/>
      <c r="AJ38" s="6"/>
      <c r="AK38" s="6"/>
      <c r="AL38" s="6"/>
      <c r="AM38" s="6"/>
      <c r="AN38" s="6"/>
      <c r="AO38" s="6"/>
      <c r="AP38" s="6"/>
    </row>
    <row r="39" spans="1:42" x14ac:dyDescent="0.2">
      <c r="A39" s="6"/>
      <c r="B39" s="6"/>
      <c r="C39" s="6"/>
      <c r="D39" s="6"/>
      <c r="E39" s="6"/>
      <c r="F39" s="6"/>
      <c r="G39" s="3"/>
      <c r="H39" s="3"/>
      <c r="I39" s="3"/>
      <c r="J39" s="4"/>
      <c r="K39" s="3"/>
      <c r="L39" s="3"/>
      <c r="M39" s="4"/>
      <c r="N39" s="3"/>
      <c r="O39" s="3"/>
      <c r="P39" s="4"/>
      <c r="Q39" s="3"/>
      <c r="R39" s="6"/>
      <c r="S39" s="6"/>
      <c r="T39" s="6"/>
      <c r="U39" s="6"/>
      <c r="V39" s="6"/>
      <c r="W39" s="6"/>
      <c r="X39" s="6"/>
      <c r="Y39" s="6"/>
      <c r="Z39" s="6"/>
      <c r="AA39" s="6"/>
      <c r="AB39" s="6"/>
      <c r="AC39" s="6"/>
      <c r="AD39" s="6"/>
      <c r="AE39" s="6"/>
      <c r="AF39" s="6"/>
      <c r="AG39" s="6"/>
      <c r="AH39" s="6"/>
      <c r="AI39" s="6"/>
      <c r="AJ39" s="6"/>
      <c r="AK39" s="6"/>
      <c r="AL39" s="6"/>
      <c r="AM39" s="6"/>
      <c r="AN39" s="6"/>
      <c r="AO39" s="6"/>
      <c r="AP39" s="6"/>
    </row>
    <row r="40" spans="1:42" x14ac:dyDescent="0.2">
      <c r="A40" s="6"/>
      <c r="B40" s="6"/>
      <c r="C40" s="6"/>
      <c r="D40" s="6"/>
      <c r="E40" s="6"/>
      <c r="F40" s="6"/>
      <c r="G40" s="3"/>
      <c r="H40" s="3"/>
      <c r="I40" s="3"/>
      <c r="J40" s="4"/>
      <c r="K40" s="3"/>
      <c r="L40" s="3"/>
      <c r="M40" s="4"/>
      <c r="N40" s="3"/>
      <c r="O40" s="3"/>
      <c r="P40" s="4"/>
      <c r="Q40" s="3"/>
      <c r="R40" s="6"/>
      <c r="S40" s="6"/>
      <c r="T40" s="6"/>
      <c r="U40" s="6"/>
      <c r="V40" s="6"/>
      <c r="W40" s="6"/>
      <c r="X40" s="6"/>
      <c r="Y40" s="6"/>
      <c r="Z40" s="6"/>
      <c r="AA40" s="6"/>
      <c r="AB40" s="6"/>
      <c r="AC40" s="6"/>
      <c r="AD40" s="6"/>
      <c r="AE40" s="6"/>
      <c r="AF40" s="6"/>
      <c r="AG40" s="6"/>
      <c r="AH40" s="6"/>
      <c r="AI40" s="6"/>
      <c r="AJ40" s="6"/>
      <c r="AK40" s="6"/>
      <c r="AL40" s="6"/>
      <c r="AM40" s="6"/>
      <c r="AN40" s="6"/>
      <c r="AO40" s="6"/>
      <c r="AP40" s="6"/>
    </row>
    <row r="41" spans="1:42" x14ac:dyDescent="0.2">
      <c r="A41" s="6"/>
      <c r="B41" s="6"/>
      <c r="C41" s="6"/>
      <c r="D41" s="6"/>
      <c r="E41" s="6"/>
      <c r="F41" s="6"/>
      <c r="G41" s="3"/>
      <c r="H41" s="3"/>
      <c r="I41" s="3"/>
      <c r="J41" s="4"/>
      <c r="K41" s="3"/>
      <c r="L41" s="3"/>
      <c r="M41" s="4"/>
      <c r="N41" s="3"/>
      <c r="O41" s="3"/>
      <c r="P41" s="4"/>
      <c r="Q41" s="3"/>
      <c r="R41" s="6"/>
      <c r="S41" s="6"/>
      <c r="T41" s="6"/>
      <c r="U41" s="6"/>
      <c r="V41" s="6"/>
      <c r="W41" s="6"/>
      <c r="X41" s="6"/>
      <c r="Y41" s="6"/>
      <c r="Z41" s="6"/>
      <c r="AA41" s="6"/>
      <c r="AB41" s="6"/>
      <c r="AC41" s="6"/>
      <c r="AD41" s="6"/>
      <c r="AE41" s="6"/>
      <c r="AF41" s="6"/>
      <c r="AG41" s="6"/>
      <c r="AH41" s="6"/>
      <c r="AI41" s="6"/>
      <c r="AJ41" s="6"/>
      <c r="AK41" s="6"/>
      <c r="AL41" s="6"/>
      <c r="AM41" s="6"/>
      <c r="AN41" s="6"/>
      <c r="AO41" s="6"/>
      <c r="AP41" s="6"/>
    </row>
    <row r="42" spans="1:42" x14ac:dyDescent="0.2">
      <c r="A42" s="6"/>
      <c r="B42" s="6"/>
      <c r="C42" s="6"/>
      <c r="D42" s="6"/>
      <c r="E42" s="6"/>
      <c r="F42" s="6"/>
      <c r="G42" s="3"/>
      <c r="H42" s="4"/>
      <c r="I42" s="3"/>
      <c r="J42" s="3"/>
      <c r="K42" s="4"/>
      <c r="L42" s="3"/>
      <c r="M42" s="3"/>
      <c r="N42" s="4"/>
      <c r="O42" s="3"/>
      <c r="P42" s="3"/>
      <c r="Q42" s="4"/>
      <c r="R42" s="6"/>
      <c r="S42" s="6"/>
      <c r="T42" s="6"/>
      <c r="U42" s="6"/>
      <c r="V42" s="6"/>
      <c r="W42" s="6"/>
      <c r="X42" s="6"/>
      <c r="Y42" s="6"/>
      <c r="Z42" s="6"/>
      <c r="AA42" s="6"/>
      <c r="AB42" s="6"/>
      <c r="AC42" s="6"/>
      <c r="AD42" s="6"/>
      <c r="AE42" s="6"/>
      <c r="AF42" s="6"/>
      <c r="AG42" s="6"/>
      <c r="AH42" s="6"/>
      <c r="AI42" s="6"/>
      <c r="AJ42" s="6"/>
      <c r="AK42" s="6"/>
      <c r="AL42" s="6"/>
      <c r="AM42" s="6"/>
      <c r="AN42" s="6"/>
      <c r="AO42" s="6"/>
      <c r="AP42" s="6"/>
    </row>
    <row r="43" spans="1:42" x14ac:dyDescent="0.2">
      <c r="A43" s="6"/>
      <c r="B43" s="6"/>
      <c r="C43" s="6"/>
      <c r="D43" s="6"/>
      <c r="E43" s="6"/>
      <c r="F43" s="6"/>
      <c r="G43" s="3"/>
      <c r="H43" s="4"/>
      <c r="I43" s="3"/>
      <c r="J43" s="3"/>
      <c r="K43" s="4"/>
      <c r="L43" s="3"/>
      <c r="M43" s="3"/>
      <c r="N43" s="4"/>
      <c r="O43" s="3"/>
      <c r="P43" s="3"/>
      <c r="Q43" s="4"/>
      <c r="R43" s="6"/>
      <c r="S43" s="6"/>
      <c r="T43" s="6"/>
      <c r="U43" s="6"/>
      <c r="V43" s="6"/>
      <c r="W43" s="6"/>
      <c r="X43" s="6"/>
      <c r="Y43" s="6"/>
      <c r="Z43" s="6"/>
      <c r="AA43" s="6"/>
      <c r="AB43" s="6"/>
      <c r="AC43" s="6"/>
      <c r="AD43" s="6"/>
      <c r="AE43" s="6"/>
      <c r="AF43" s="6"/>
      <c r="AG43" s="6"/>
      <c r="AH43" s="6"/>
      <c r="AI43" s="6"/>
      <c r="AJ43" s="6"/>
      <c r="AK43" s="6"/>
      <c r="AL43" s="6"/>
      <c r="AM43" s="6"/>
      <c r="AN43" s="6"/>
      <c r="AO43" s="6"/>
      <c r="AP43" s="6"/>
    </row>
    <row r="44" spans="1:42" x14ac:dyDescent="0.2">
      <c r="A44" s="6"/>
      <c r="B44" s="6"/>
      <c r="C44" s="6"/>
      <c r="D44" s="6"/>
      <c r="E44" s="6"/>
      <c r="F44" s="6"/>
      <c r="G44" s="3"/>
      <c r="H44" s="4"/>
      <c r="I44" s="3"/>
      <c r="J44" s="3"/>
      <c r="K44" s="4"/>
      <c r="L44" s="3"/>
      <c r="M44" s="3"/>
      <c r="N44" s="4"/>
      <c r="O44" s="3"/>
      <c r="P44" s="3"/>
      <c r="Q44" s="4"/>
      <c r="R44" s="6"/>
      <c r="S44" s="6"/>
      <c r="T44" s="6"/>
      <c r="U44" s="6"/>
      <c r="V44" s="6"/>
      <c r="W44" s="6"/>
      <c r="X44" s="6"/>
      <c r="Y44" s="6"/>
      <c r="Z44" s="6"/>
      <c r="AA44" s="6"/>
      <c r="AB44" s="6"/>
      <c r="AC44" s="6"/>
      <c r="AD44" s="6"/>
      <c r="AE44" s="6"/>
      <c r="AF44" s="6"/>
      <c r="AG44" s="6"/>
      <c r="AH44" s="6"/>
      <c r="AI44" s="6"/>
      <c r="AJ44" s="6"/>
      <c r="AK44" s="6"/>
      <c r="AL44" s="6"/>
      <c r="AM44" s="6"/>
      <c r="AN44" s="6"/>
      <c r="AO44" s="6"/>
      <c r="AP44" s="6"/>
    </row>
    <row r="45" spans="1:42" x14ac:dyDescent="0.2">
      <c r="R45" s="6"/>
      <c r="S45" s="6"/>
      <c r="T45" s="6"/>
      <c r="U45" s="6"/>
      <c r="V45" s="6"/>
      <c r="W45" s="6"/>
      <c r="X45" s="6"/>
      <c r="Y45" s="6"/>
      <c r="Z45" s="6"/>
      <c r="AA45" s="6"/>
      <c r="AB45" s="6"/>
      <c r="AC45" s="6"/>
      <c r="AD45" s="6"/>
      <c r="AE45" s="6"/>
      <c r="AF45" s="6"/>
      <c r="AG45" s="6"/>
      <c r="AH45" s="6"/>
      <c r="AI45" s="6"/>
      <c r="AJ45" s="6"/>
      <c r="AK45" s="6"/>
      <c r="AL45" s="6"/>
      <c r="AM45" s="6"/>
      <c r="AN45" s="6"/>
      <c r="AO45" s="6"/>
      <c r="AP45" s="6"/>
    </row>
    <row r="46" spans="1:42" x14ac:dyDescent="0.2">
      <c r="A46" s="1" t="s">
        <v>70</v>
      </c>
      <c r="B46" s="88">
        <v>2004</v>
      </c>
      <c r="C46" s="88">
        <v>2009</v>
      </c>
      <c r="D46" s="88">
        <v>2018</v>
      </c>
      <c r="E46" s="89">
        <v>2021</v>
      </c>
      <c r="F46" s="89" t="s">
        <v>101</v>
      </c>
      <c r="G46" s="1" t="s">
        <v>181</v>
      </c>
      <c r="H46" s="1" t="s">
        <v>481</v>
      </c>
    </row>
    <row r="47" spans="1:42" x14ac:dyDescent="0.2">
      <c r="A47" s="1" t="s">
        <v>31</v>
      </c>
      <c r="B47" s="90">
        <v>100</v>
      </c>
      <c r="C47" s="90">
        <v>106.74320850719154</v>
      </c>
      <c r="D47" s="90">
        <v>123.66020661818808</v>
      </c>
      <c r="E47" s="91">
        <v>110.27822988469099</v>
      </c>
      <c r="F47" s="91">
        <v>1.313670693292468</v>
      </c>
      <c r="G47" s="11">
        <v>1.6480045020805356</v>
      </c>
      <c r="H47" s="11">
        <v>-3.7457444238854332</v>
      </c>
    </row>
    <row r="48" spans="1:42" x14ac:dyDescent="0.2">
      <c r="A48" s="1" t="s">
        <v>32</v>
      </c>
      <c r="B48" s="90">
        <v>100</v>
      </c>
      <c r="C48" s="90">
        <v>107.46193518639706</v>
      </c>
      <c r="D48" s="90">
        <v>123.3611243256325</v>
      </c>
      <c r="E48" s="91">
        <v>110.71836594451938</v>
      </c>
      <c r="F48" s="91">
        <v>1.4497383844558343</v>
      </c>
      <c r="G48" s="11">
        <v>1.5449159931033352</v>
      </c>
      <c r="H48" s="11">
        <v>-3.5400314010510026</v>
      </c>
    </row>
    <row r="49" spans="1:22" x14ac:dyDescent="0.2">
      <c r="A49" s="1" t="s">
        <v>33</v>
      </c>
      <c r="B49" s="90">
        <v>100</v>
      </c>
      <c r="C49" s="90">
        <v>101.78670798406213</v>
      </c>
      <c r="D49" s="90">
        <v>113.65448142296219</v>
      </c>
      <c r="E49" s="91">
        <v>102.56486990958102</v>
      </c>
      <c r="F49" s="91">
        <v>0.35481477666061689</v>
      </c>
      <c r="G49" s="11">
        <v>1.2329101683291821</v>
      </c>
      <c r="H49" s="11">
        <v>-3.3643535450111117</v>
      </c>
    </row>
    <row r="50" spans="1:22" x14ac:dyDescent="0.2">
      <c r="A50" s="1" t="s">
        <v>34</v>
      </c>
      <c r="B50" s="90">
        <v>100</v>
      </c>
      <c r="C50" s="90">
        <v>105.17184143113656</v>
      </c>
      <c r="D50" s="90">
        <v>131.33963695256449</v>
      </c>
      <c r="E50" s="91">
        <v>111.86297005733077</v>
      </c>
      <c r="F50" s="91">
        <v>1.0136108127822618</v>
      </c>
      <c r="G50" s="11">
        <v>2.499516039367955</v>
      </c>
      <c r="H50" s="11">
        <v>-5.2097843022625216</v>
      </c>
    </row>
    <row r="54" spans="1:22" x14ac:dyDescent="0.2">
      <c r="A54" s="24"/>
    </row>
    <row r="56" spans="1:22" ht="12.75" customHeight="1" x14ac:dyDescent="0.2">
      <c r="I56" s="176" t="s">
        <v>634</v>
      </c>
      <c r="J56" s="176"/>
      <c r="K56" s="176"/>
      <c r="L56" s="176"/>
      <c r="M56" s="176"/>
      <c r="N56" s="176"/>
      <c r="O56" s="176"/>
      <c r="P56" s="176"/>
      <c r="Q56" s="176"/>
      <c r="R56" s="176"/>
      <c r="S56" s="1"/>
      <c r="T56" s="1"/>
      <c r="U56" s="1"/>
      <c r="V56" s="1"/>
    </row>
    <row r="57" spans="1:22" x14ac:dyDescent="0.2">
      <c r="I57" s="176"/>
      <c r="J57" s="176"/>
      <c r="K57" s="176"/>
      <c r="L57" s="176"/>
      <c r="M57" s="176"/>
      <c r="N57" s="176"/>
      <c r="O57" s="176"/>
      <c r="P57" s="176"/>
      <c r="Q57" s="176"/>
      <c r="R57" s="176"/>
    </row>
    <row r="58" spans="1:22" x14ac:dyDescent="0.2">
      <c r="I58" s="176"/>
      <c r="J58" s="176"/>
      <c r="K58" s="176"/>
      <c r="L58" s="176"/>
      <c r="M58" s="176"/>
      <c r="N58" s="176"/>
      <c r="O58" s="176"/>
      <c r="P58" s="176"/>
      <c r="Q58" s="176"/>
      <c r="R58" s="176"/>
    </row>
  </sheetData>
  <mergeCells count="13">
    <mergeCell ref="I56:R58"/>
    <mergeCell ref="F33:N34"/>
    <mergeCell ref="A1:M1"/>
    <mergeCell ref="A14:M14"/>
    <mergeCell ref="A2:A3"/>
    <mergeCell ref="K2:M2"/>
    <mergeCell ref="B2:D2"/>
    <mergeCell ref="E2:G2"/>
    <mergeCell ref="B13:D13"/>
    <mergeCell ref="E13:G13"/>
    <mergeCell ref="H13:J13"/>
    <mergeCell ref="K13:M13"/>
    <mergeCell ref="H2:J2"/>
  </mergeCells>
  <phoneticPr fontId="4" type="noConversion"/>
  <pageMargins left="0.75" right="0.75" top="1" bottom="1" header="0" footer="0"/>
  <pageSetup paperSize="9" orientation="portrait"/>
  <headerFooter alignWithMargins="0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92D050"/>
  </sheetPr>
  <dimension ref="A1:U89"/>
  <sheetViews>
    <sheetView workbookViewId="0">
      <selection activeCell="B2" sqref="B2:H3"/>
    </sheetView>
  </sheetViews>
  <sheetFormatPr baseColWidth="10" defaultColWidth="11.42578125" defaultRowHeight="11.25" x14ac:dyDescent="0.2"/>
  <cols>
    <col min="1" max="1" width="16" style="1" customWidth="1"/>
    <col min="2" max="9" width="9" style="1" customWidth="1"/>
    <col min="10" max="10" width="16.28515625" style="1" customWidth="1"/>
    <col min="11" max="16" width="7.85546875" style="1" customWidth="1"/>
    <col min="17" max="17" width="10" style="1" customWidth="1"/>
    <col min="18" max="19" width="8" style="1" customWidth="1"/>
    <col min="20" max="20" width="11.42578125" style="1"/>
    <col min="21" max="21" width="7.140625" style="1" customWidth="1"/>
    <col min="22" max="16384" width="11.42578125" style="1"/>
  </cols>
  <sheetData>
    <row r="1" spans="1:21" ht="13.5" customHeight="1" x14ac:dyDescent="0.2">
      <c r="A1" s="185" t="s">
        <v>487</v>
      </c>
      <c r="B1" s="186"/>
      <c r="C1" s="186"/>
      <c r="D1" s="186"/>
      <c r="E1" s="186"/>
      <c r="F1" s="186"/>
      <c r="G1" s="186"/>
      <c r="H1" s="187"/>
    </row>
    <row r="2" spans="1:21" ht="12.75" customHeight="1" x14ac:dyDescent="0.2">
      <c r="A2" s="175"/>
      <c r="B2" s="192" t="s">
        <v>103</v>
      </c>
      <c r="C2" s="192"/>
      <c r="D2" s="192"/>
      <c r="E2" s="191">
        <v>2019</v>
      </c>
      <c r="F2" s="191">
        <v>2020</v>
      </c>
      <c r="G2" s="191" t="s">
        <v>104</v>
      </c>
      <c r="H2" s="191"/>
      <c r="I2" s="23"/>
      <c r="T2"/>
    </row>
    <row r="3" spans="1:21" x14ac:dyDescent="0.2">
      <c r="A3" s="175"/>
      <c r="B3" s="145" t="s">
        <v>105</v>
      </c>
      <c r="C3" s="145" t="s">
        <v>106</v>
      </c>
      <c r="D3" s="145" t="s">
        <v>344</v>
      </c>
      <c r="E3" s="191"/>
      <c r="F3" s="191"/>
      <c r="G3" s="146">
        <v>2021</v>
      </c>
      <c r="H3" s="146">
        <v>2022</v>
      </c>
      <c r="K3" s="1" t="s">
        <v>105</v>
      </c>
      <c r="M3" s="1" t="s">
        <v>106</v>
      </c>
      <c r="O3" s="1" t="s">
        <v>344</v>
      </c>
      <c r="Q3" s="1">
        <v>2020</v>
      </c>
      <c r="S3" s="1">
        <v>2021</v>
      </c>
      <c r="U3" s="1">
        <v>2022</v>
      </c>
    </row>
    <row r="4" spans="1:21" x14ac:dyDescent="0.2">
      <c r="A4" s="5" t="s">
        <v>39</v>
      </c>
      <c r="B4" s="95">
        <v>3.6</v>
      </c>
      <c r="C4" s="95">
        <v>-1.8</v>
      </c>
      <c r="D4" s="95">
        <v>2.5</v>
      </c>
      <c r="E4" s="95">
        <v>2</v>
      </c>
      <c r="F4" s="95">
        <v>-10</v>
      </c>
      <c r="G4" s="95">
        <v>4.8</v>
      </c>
      <c r="H4" s="95">
        <v>4.4000000000000004</v>
      </c>
      <c r="I4" s="11"/>
      <c r="J4" s="8" t="s">
        <v>636</v>
      </c>
      <c r="K4" s="11">
        <v>4.5999999999999996</v>
      </c>
      <c r="L4" s="8" t="s">
        <v>46</v>
      </c>
      <c r="M4" s="11">
        <v>-0.5</v>
      </c>
      <c r="N4" s="8" t="s">
        <v>31</v>
      </c>
      <c r="O4" s="11">
        <v>3.4</v>
      </c>
      <c r="P4" s="8" t="s">
        <v>44</v>
      </c>
      <c r="Q4" s="11">
        <v>-7.4</v>
      </c>
      <c r="R4" s="8" t="s">
        <v>31</v>
      </c>
      <c r="S4" s="11">
        <v>10.8</v>
      </c>
      <c r="T4" s="8" t="s">
        <v>31</v>
      </c>
      <c r="U4" s="11">
        <v>9.9</v>
      </c>
    </row>
    <row r="5" spans="1:21" x14ac:dyDescent="0.2">
      <c r="A5" s="5" t="s">
        <v>40</v>
      </c>
      <c r="B5" s="95">
        <v>3.4</v>
      </c>
      <c r="C5" s="95">
        <v>-1.4</v>
      </c>
      <c r="D5" s="95">
        <v>2</v>
      </c>
      <c r="E5" s="95">
        <v>1.1000000000000001</v>
      </c>
      <c r="F5" s="95">
        <v>-8.5</v>
      </c>
      <c r="G5" s="95">
        <v>3.8</v>
      </c>
      <c r="H5" s="95">
        <v>3.3</v>
      </c>
      <c r="I5" s="11"/>
      <c r="J5" s="8" t="s">
        <v>51</v>
      </c>
      <c r="K5" s="11">
        <v>3.9</v>
      </c>
      <c r="L5" s="8" t="s">
        <v>44</v>
      </c>
      <c r="M5" s="11">
        <v>-0.8</v>
      </c>
      <c r="N5" s="8" t="s">
        <v>46</v>
      </c>
      <c r="O5" s="11">
        <v>3.1</v>
      </c>
      <c r="P5" s="8" t="s">
        <v>636</v>
      </c>
      <c r="Q5" s="11">
        <v>-7.9</v>
      </c>
      <c r="R5" s="8" t="s">
        <v>640</v>
      </c>
      <c r="S5" s="11">
        <v>7</v>
      </c>
      <c r="T5" s="8" t="s">
        <v>640</v>
      </c>
      <c r="U5" s="11">
        <v>7.8</v>
      </c>
    </row>
    <row r="6" spans="1:21" x14ac:dyDescent="0.2">
      <c r="A6" s="5" t="s">
        <v>52</v>
      </c>
      <c r="B6" s="95">
        <v>3</v>
      </c>
      <c r="C6" s="95">
        <v>-2</v>
      </c>
      <c r="D6" s="95">
        <v>1.5</v>
      </c>
      <c r="E6" s="95">
        <v>1.4</v>
      </c>
      <c r="F6" s="95">
        <v>-10.199999999999999</v>
      </c>
      <c r="G6" s="95">
        <v>5.5</v>
      </c>
      <c r="H6" s="95">
        <v>4</v>
      </c>
      <c r="I6" s="11"/>
      <c r="J6" s="8" t="s">
        <v>46</v>
      </c>
      <c r="K6" s="11">
        <v>3.8</v>
      </c>
      <c r="L6" s="8" t="s">
        <v>31</v>
      </c>
      <c r="M6" s="11">
        <v>-0.9</v>
      </c>
      <c r="N6" s="8" t="s">
        <v>51</v>
      </c>
      <c r="O6" s="11">
        <v>3.1</v>
      </c>
      <c r="P6" s="8" t="s">
        <v>51</v>
      </c>
      <c r="Q6" s="11">
        <v>-8.3000000000000007</v>
      </c>
      <c r="R6" s="8" t="s">
        <v>52</v>
      </c>
      <c r="S6" s="11">
        <v>5.5</v>
      </c>
      <c r="T6" s="8" t="s">
        <v>39</v>
      </c>
      <c r="U6" s="11">
        <v>4.4000000000000004</v>
      </c>
    </row>
    <row r="7" spans="1:21" x14ac:dyDescent="0.2">
      <c r="A7" s="12" t="s">
        <v>31</v>
      </c>
      <c r="B7" s="96">
        <v>2.4</v>
      </c>
      <c r="C7" s="96">
        <v>-0.9</v>
      </c>
      <c r="D7" s="96">
        <v>3.4</v>
      </c>
      <c r="E7" s="96">
        <v>2.9</v>
      </c>
      <c r="F7" s="96">
        <v>-21.7</v>
      </c>
      <c r="G7" s="96">
        <v>10.8</v>
      </c>
      <c r="H7" s="96">
        <v>9.9</v>
      </c>
      <c r="I7" s="11"/>
      <c r="J7" s="8" t="s">
        <v>39</v>
      </c>
      <c r="K7" s="11">
        <v>3.6</v>
      </c>
      <c r="L7" s="8" t="s">
        <v>47</v>
      </c>
      <c r="M7" s="11">
        <v>-0.9</v>
      </c>
      <c r="N7" s="8" t="s">
        <v>43</v>
      </c>
      <c r="O7" s="11">
        <v>2.8</v>
      </c>
      <c r="P7" s="8" t="s">
        <v>40</v>
      </c>
      <c r="Q7" s="11">
        <v>-8.5</v>
      </c>
      <c r="R7" s="8" t="s">
        <v>46</v>
      </c>
      <c r="S7" s="11">
        <v>5.3</v>
      </c>
      <c r="T7" s="8" t="s">
        <v>43</v>
      </c>
      <c r="U7" s="11">
        <v>4.2</v>
      </c>
    </row>
    <row r="8" spans="1:21" x14ac:dyDescent="0.2">
      <c r="A8" s="5" t="s">
        <v>640</v>
      </c>
      <c r="B8" s="95">
        <v>2.8</v>
      </c>
      <c r="C8" s="95">
        <v>-1.5</v>
      </c>
      <c r="D8" s="95">
        <v>2.5</v>
      </c>
      <c r="E8" s="95">
        <v>2.5</v>
      </c>
      <c r="F8" s="95">
        <v>-18.100000000000001</v>
      </c>
      <c r="G8" s="95">
        <v>7</v>
      </c>
      <c r="H8" s="95">
        <v>7.8</v>
      </c>
      <c r="I8" s="11"/>
      <c r="J8" s="8" t="s">
        <v>43</v>
      </c>
      <c r="K8" s="11">
        <v>3.5</v>
      </c>
      <c r="L8" s="8" t="s">
        <v>48</v>
      </c>
      <c r="M8" s="11">
        <v>-1.1000000000000001</v>
      </c>
      <c r="N8" s="8" t="s">
        <v>69</v>
      </c>
      <c r="O8" s="11">
        <v>2.7</v>
      </c>
      <c r="P8" s="8" t="s">
        <v>47</v>
      </c>
      <c r="Q8" s="11">
        <v>-8.6</v>
      </c>
      <c r="R8" s="8" t="s">
        <v>43</v>
      </c>
      <c r="S8" s="11">
        <v>5.2</v>
      </c>
      <c r="T8" s="8" t="s">
        <v>69</v>
      </c>
      <c r="U8" s="11">
        <v>4.2</v>
      </c>
    </row>
    <row r="9" spans="1:21" x14ac:dyDescent="0.2">
      <c r="A9" s="5" t="s">
        <v>41</v>
      </c>
      <c r="B9" s="95">
        <v>2.9</v>
      </c>
      <c r="C9" s="95">
        <v>-1.8</v>
      </c>
      <c r="D9" s="95">
        <v>2.2000000000000002</v>
      </c>
      <c r="E9" s="95">
        <v>1.5</v>
      </c>
      <c r="F9" s="95">
        <v>-9.8000000000000007</v>
      </c>
      <c r="G9" s="95">
        <v>4.7</v>
      </c>
      <c r="H9" s="95">
        <v>3.3</v>
      </c>
      <c r="I9" s="11"/>
      <c r="J9" s="8" t="s">
        <v>69</v>
      </c>
      <c r="K9" s="11">
        <v>3.5</v>
      </c>
      <c r="L9" s="8" t="s">
        <v>636</v>
      </c>
      <c r="M9" s="11">
        <v>-1.2</v>
      </c>
      <c r="N9" s="8" t="s">
        <v>47</v>
      </c>
      <c r="O9" s="11">
        <v>2.6</v>
      </c>
      <c r="P9" s="8" t="s">
        <v>42</v>
      </c>
      <c r="Q9" s="11">
        <v>-8.6999999999999993</v>
      </c>
      <c r="R9" s="8" t="s">
        <v>45</v>
      </c>
      <c r="S9" s="11">
        <v>5.0999999999999996</v>
      </c>
      <c r="T9" s="8" t="s">
        <v>30</v>
      </c>
      <c r="U9" s="11">
        <v>4.2</v>
      </c>
    </row>
    <row r="10" spans="1:21" x14ac:dyDescent="0.2">
      <c r="A10" s="5" t="s">
        <v>42</v>
      </c>
      <c r="B10" s="95">
        <v>2.6</v>
      </c>
      <c r="C10" s="95">
        <v>-1.5</v>
      </c>
      <c r="D10" s="95">
        <v>1.7</v>
      </c>
      <c r="E10" s="95">
        <v>0.8</v>
      </c>
      <c r="F10" s="95">
        <v>-8.6999999999999993</v>
      </c>
      <c r="G10" s="95">
        <v>4.7</v>
      </c>
      <c r="H10" s="95">
        <v>3.3</v>
      </c>
      <c r="I10" s="11"/>
      <c r="J10" s="8" t="s">
        <v>45</v>
      </c>
      <c r="K10" s="11">
        <v>3.5</v>
      </c>
      <c r="L10" s="8" t="s">
        <v>45</v>
      </c>
      <c r="M10" s="11">
        <v>-1.2</v>
      </c>
      <c r="N10" s="8" t="s">
        <v>30</v>
      </c>
      <c r="O10" s="11">
        <v>2.6</v>
      </c>
      <c r="P10" s="8" t="s">
        <v>45</v>
      </c>
      <c r="Q10" s="11">
        <v>-9.1</v>
      </c>
      <c r="R10" s="8" t="s">
        <v>30</v>
      </c>
      <c r="S10" s="11">
        <v>5.0999999999999996</v>
      </c>
      <c r="T10" s="8" t="s">
        <v>46</v>
      </c>
      <c r="U10" s="11">
        <v>4.0999999999999996</v>
      </c>
    </row>
    <row r="11" spans="1:21" x14ac:dyDescent="0.2">
      <c r="A11" s="9" t="s">
        <v>636</v>
      </c>
      <c r="B11" s="95">
        <v>4.5999999999999996</v>
      </c>
      <c r="C11" s="95">
        <v>-1.2</v>
      </c>
      <c r="D11" s="95">
        <v>2</v>
      </c>
      <c r="E11" s="95">
        <v>0.9</v>
      </c>
      <c r="F11" s="95">
        <v>-7.9</v>
      </c>
      <c r="G11" s="95">
        <v>4.2</v>
      </c>
      <c r="H11" s="95">
        <v>3.3</v>
      </c>
      <c r="I11" s="11"/>
      <c r="J11" s="8" t="s">
        <v>53</v>
      </c>
      <c r="K11" s="11">
        <v>3.5</v>
      </c>
      <c r="L11" s="8" t="s">
        <v>30</v>
      </c>
      <c r="M11" s="11">
        <v>-1.3</v>
      </c>
      <c r="N11" s="8" t="s">
        <v>39</v>
      </c>
      <c r="O11" s="11">
        <v>2.5</v>
      </c>
      <c r="P11" s="8" t="s">
        <v>53</v>
      </c>
      <c r="Q11" s="11">
        <v>-9.5</v>
      </c>
      <c r="R11" s="8" t="s">
        <v>69</v>
      </c>
      <c r="S11" s="11">
        <v>5</v>
      </c>
      <c r="T11" s="8" t="s">
        <v>52</v>
      </c>
      <c r="U11" s="11">
        <v>4</v>
      </c>
    </row>
    <row r="12" spans="1:21" x14ac:dyDescent="0.2">
      <c r="A12" s="5" t="s">
        <v>43</v>
      </c>
      <c r="B12" s="95">
        <v>3.5</v>
      </c>
      <c r="C12" s="95">
        <v>-1.4</v>
      </c>
      <c r="D12" s="95">
        <v>2.8</v>
      </c>
      <c r="E12" s="95">
        <v>2.1</v>
      </c>
      <c r="F12" s="95">
        <v>-11.5</v>
      </c>
      <c r="G12" s="95">
        <v>5.2</v>
      </c>
      <c r="H12" s="95">
        <v>4.2</v>
      </c>
      <c r="I12" s="11"/>
      <c r="J12" s="8" t="s">
        <v>40</v>
      </c>
      <c r="K12" s="11">
        <v>3.4</v>
      </c>
      <c r="L12" s="8" t="s">
        <v>40</v>
      </c>
      <c r="M12" s="11">
        <v>-1.4</v>
      </c>
      <c r="N12" s="8" t="s">
        <v>640</v>
      </c>
      <c r="O12" s="11">
        <v>2.5</v>
      </c>
      <c r="P12" s="8" t="s">
        <v>41</v>
      </c>
      <c r="Q12" s="11">
        <v>-9.8000000000000007</v>
      </c>
      <c r="R12" s="8" t="s">
        <v>48</v>
      </c>
      <c r="S12" s="11">
        <v>4.9000000000000004</v>
      </c>
      <c r="T12" s="8" t="s">
        <v>48</v>
      </c>
      <c r="U12" s="11">
        <v>3.9</v>
      </c>
    </row>
    <row r="13" spans="1:21" x14ac:dyDescent="0.2">
      <c r="A13" s="5" t="s">
        <v>69</v>
      </c>
      <c r="B13" s="95">
        <v>3.5</v>
      </c>
      <c r="C13" s="95">
        <v>-2.1</v>
      </c>
      <c r="D13" s="95">
        <v>2.7</v>
      </c>
      <c r="E13" s="95">
        <v>2</v>
      </c>
      <c r="F13" s="95">
        <v>-10.1</v>
      </c>
      <c r="G13" s="95">
        <v>5</v>
      </c>
      <c r="H13" s="95">
        <v>4.2</v>
      </c>
      <c r="I13" s="11"/>
      <c r="J13" s="8" t="s">
        <v>30</v>
      </c>
      <c r="K13" s="11">
        <v>3.4</v>
      </c>
      <c r="L13" s="8" t="s">
        <v>43</v>
      </c>
      <c r="M13" s="11">
        <v>-1.4</v>
      </c>
      <c r="N13" s="8" t="s">
        <v>45</v>
      </c>
      <c r="O13" s="11">
        <v>2.4</v>
      </c>
      <c r="P13" s="8" t="s">
        <v>39</v>
      </c>
      <c r="Q13" s="11">
        <v>-10</v>
      </c>
      <c r="R13" s="8" t="s">
        <v>39</v>
      </c>
      <c r="S13" s="11">
        <v>4.8</v>
      </c>
      <c r="T13" s="8" t="s">
        <v>45</v>
      </c>
      <c r="U13" s="11">
        <v>3.8</v>
      </c>
    </row>
    <row r="14" spans="1:21" x14ac:dyDescent="0.2">
      <c r="A14" s="5" t="s">
        <v>44</v>
      </c>
      <c r="B14" s="95">
        <v>3.3</v>
      </c>
      <c r="C14" s="95">
        <v>-0.8</v>
      </c>
      <c r="D14" s="95">
        <v>2</v>
      </c>
      <c r="E14" s="95">
        <v>1.9</v>
      </c>
      <c r="F14" s="95">
        <v>-7.4</v>
      </c>
      <c r="G14" s="95">
        <v>4.2</v>
      </c>
      <c r="H14" s="95">
        <v>3.3</v>
      </c>
      <c r="I14" s="11"/>
      <c r="J14" s="8" t="s">
        <v>44</v>
      </c>
      <c r="K14" s="11">
        <v>3.3</v>
      </c>
      <c r="L14" s="8" t="s">
        <v>51</v>
      </c>
      <c r="M14" s="11">
        <v>-1.4</v>
      </c>
      <c r="N14" s="8" t="s">
        <v>48</v>
      </c>
      <c r="O14" s="11">
        <v>2.4</v>
      </c>
      <c r="P14" s="8" t="s">
        <v>69</v>
      </c>
      <c r="Q14" s="11">
        <v>-10.1</v>
      </c>
      <c r="R14" s="8" t="s">
        <v>53</v>
      </c>
      <c r="S14" s="11">
        <v>4.8</v>
      </c>
      <c r="T14" s="8" t="s">
        <v>47</v>
      </c>
      <c r="U14" s="11">
        <v>3.6</v>
      </c>
    </row>
    <row r="15" spans="1:21" x14ac:dyDescent="0.2">
      <c r="A15" s="5" t="s">
        <v>45</v>
      </c>
      <c r="B15" s="95">
        <v>3.5</v>
      </c>
      <c r="C15" s="95">
        <v>-1.2</v>
      </c>
      <c r="D15" s="95">
        <v>2.4</v>
      </c>
      <c r="E15" s="95">
        <v>1.6</v>
      </c>
      <c r="F15" s="95">
        <v>-9.1</v>
      </c>
      <c r="G15" s="95">
        <v>5.0999999999999996</v>
      </c>
      <c r="H15" s="95">
        <v>3.8</v>
      </c>
      <c r="I15" s="26"/>
      <c r="J15" s="8" t="s">
        <v>47</v>
      </c>
      <c r="K15" s="11">
        <v>3.3</v>
      </c>
      <c r="L15" s="8" t="s">
        <v>640</v>
      </c>
      <c r="M15" s="11">
        <v>-1.5</v>
      </c>
      <c r="N15" s="8" t="s">
        <v>41</v>
      </c>
      <c r="O15" s="11">
        <v>2.2000000000000002</v>
      </c>
      <c r="P15" s="8" t="s">
        <v>52</v>
      </c>
      <c r="Q15" s="11">
        <v>-10.199999999999999</v>
      </c>
      <c r="R15" s="8" t="s">
        <v>41</v>
      </c>
      <c r="S15" s="11">
        <v>4.7</v>
      </c>
      <c r="T15" s="8" t="s">
        <v>51</v>
      </c>
      <c r="U15" s="11">
        <v>3.5</v>
      </c>
    </row>
    <row r="16" spans="1:21" x14ac:dyDescent="0.2">
      <c r="A16" s="5" t="s">
        <v>46</v>
      </c>
      <c r="B16" s="95">
        <v>3.8</v>
      </c>
      <c r="C16" s="95">
        <v>-0.5</v>
      </c>
      <c r="D16" s="95">
        <v>3.1</v>
      </c>
      <c r="E16" s="95">
        <v>3.1</v>
      </c>
      <c r="F16" s="95">
        <v>-11</v>
      </c>
      <c r="G16" s="95">
        <v>5.3</v>
      </c>
      <c r="H16" s="95">
        <v>4.0999999999999996</v>
      </c>
      <c r="I16" s="11"/>
      <c r="J16" s="8" t="s">
        <v>52</v>
      </c>
      <c r="K16" s="11">
        <v>3</v>
      </c>
      <c r="L16" s="8" t="s">
        <v>42</v>
      </c>
      <c r="M16" s="11">
        <v>-1.5</v>
      </c>
      <c r="N16" s="8" t="s">
        <v>40</v>
      </c>
      <c r="O16" s="11">
        <v>2</v>
      </c>
      <c r="P16" s="8" t="s">
        <v>30</v>
      </c>
      <c r="Q16" s="11">
        <v>-10.8</v>
      </c>
      <c r="R16" s="8" t="s">
        <v>42</v>
      </c>
      <c r="S16" s="11">
        <v>4.7</v>
      </c>
      <c r="T16" s="8" t="s">
        <v>53</v>
      </c>
      <c r="U16" s="11">
        <v>3.5</v>
      </c>
    </row>
    <row r="17" spans="1:21" x14ac:dyDescent="0.2">
      <c r="A17" s="5" t="s">
        <v>51</v>
      </c>
      <c r="B17" s="95">
        <v>3.9</v>
      </c>
      <c r="C17" s="95">
        <v>-1.4</v>
      </c>
      <c r="D17" s="95">
        <v>3.1</v>
      </c>
      <c r="E17" s="95">
        <v>2.2000000000000002</v>
      </c>
      <c r="F17" s="95">
        <v>-8.3000000000000007</v>
      </c>
      <c r="G17" s="95">
        <v>4</v>
      </c>
      <c r="H17" s="95">
        <v>3.5</v>
      </c>
      <c r="I17" s="11"/>
      <c r="J17" s="8" t="s">
        <v>41</v>
      </c>
      <c r="K17" s="11">
        <v>2.9</v>
      </c>
      <c r="L17" s="8" t="s">
        <v>53</v>
      </c>
      <c r="M17" s="11">
        <v>-1.6</v>
      </c>
      <c r="N17" s="8" t="s">
        <v>636</v>
      </c>
      <c r="O17" s="11">
        <v>2</v>
      </c>
      <c r="P17" s="8" t="s">
        <v>48</v>
      </c>
      <c r="Q17" s="11">
        <v>-10.9</v>
      </c>
      <c r="R17" s="8" t="s">
        <v>47</v>
      </c>
      <c r="S17" s="11">
        <v>4.4000000000000004</v>
      </c>
      <c r="T17" s="8" t="s">
        <v>40</v>
      </c>
      <c r="U17" s="11">
        <v>3.3</v>
      </c>
    </row>
    <row r="18" spans="1:21" x14ac:dyDescent="0.2">
      <c r="A18" s="5" t="s">
        <v>47</v>
      </c>
      <c r="B18" s="95">
        <v>3.3</v>
      </c>
      <c r="C18" s="95">
        <v>-0.9</v>
      </c>
      <c r="D18" s="95">
        <v>2.6</v>
      </c>
      <c r="E18" s="95">
        <v>2.5</v>
      </c>
      <c r="F18" s="95">
        <v>-8.6</v>
      </c>
      <c r="G18" s="95">
        <v>4.4000000000000004</v>
      </c>
      <c r="H18" s="95">
        <v>3.6</v>
      </c>
      <c r="I18" s="11"/>
      <c r="J18" s="8" t="s">
        <v>48</v>
      </c>
      <c r="K18" s="11">
        <v>2.9</v>
      </c>
      <c r="L18" s="8" t="s">
        <v>39</v>
      </c>
      <c r="M18" s="11">
        <v>-1.8</v>
      </c>
      <c r="N18" s="8" t="s">
        <v>44</v>
      </c>
      <c r="O18" s="11">
        <v>2</v>
      </c>
      <c r="P18" s="8" t="s">
        <v>46</v>
      </c>
      <c r="Q18" s="11">
        <v>-11</v>
      </c>
      <c r="R18" s="8" t="s">
        <v>636</v>
      </c>
      <c r="S18" s="11">
        <v>4.2</v>
      </c>
      <c r="T18" s="8" t="s">
        <v>41</v>
      </c>
      <c r="U18" s="11">
        <v>3.3</v>
      </c>
    </row>
    <row r="19" spans="1:21" x14ac:dyDescent="0.2">
      <c r="A19" s="5" t="s">
        <v>48</v>
      </c>
      <c r="B19" s="95">
        <v>2.9</v>
      </c>
      <c r="C19" s="95">
        <v>-1.1000000000000001</v>
      </c>
      <c r="D19" s="95">
        <v>2.4</v>
      </c>
      <c r="E19" s="95">
        <v>1.6</v>
      </c>
      <c r="F19" s="95">
        <v>-10.9</v>
      </c>
      <c r="G19" s="95">
        <v>4.9000000000000004</v>
      </c>
      <c r="H19" s="95">
        <v>3.9</v>
      </c>
      <c r="I19" s="11"/>
      <c r="J19" s="8" t="s">
        <v>640</v>
      </c>
      <c r="K19" s="11">
        <v>2.8</v>
      </c>
      <c r="L19" s="8" t="s">
        <v>41</v>
      </c>
      <c r="M19" s="11">
        <v>-1.8</v>
      </c>
      <c r="N19" s="8" t="s">
        <v>53</v>
      </c>
      <c r="O19" s="11">
        <v>1.8</v>
      </c>
      <c r="P19" s="8" t="s">
        <v>43</v>
      </c>
      <c r="Q19" s="11">
        <v>-11.5</v>
      </c>
      <c r="R19" s="8" t="s">
        <v>44</v>
      </c>
      <c r="S19" s="11">
        <v>4.2</v>
      </c>
      <c r="T19" s="8" t="s">
        <v>42</v>
      </c>
      <c r="U19" s="11">
        <v>3.3</v>
      </c>
    </row>
    <row r="20" spans="1:21" x14ac:dyDescent="0.2">
      <c r="A20" s="5" t="s">
        <v>53</v>
      </c>
      <c r="B20" s="95">
        <v>3.5</v>
      </c>
      <c r="C20" s="95">
        <v>-1.6</v>
      </c>
      <c r="D20" s="95">
        <v>1.8</v>
      </c>
      <c r="E20" s="95">
        <v>1.6</v>
      </c>
      <c r="F20" s="95">
        <v>-9.5</v>
      </c>
      <c r="G20" s="95">
        <v>4.8</v>
      </c>
      <c r="H20" s="95">
        <v>3.5</v>
      </c>
      <c r="I20" s="11"/>
      <c r="J20" s="8" t="s">
        <v>42</v>
      </c>
      <c r="K20" s="11">
        <v>2.6</v>
      </c>
      <c r="L20" s="8" t="s">
        <v>52</v>
      </c>
      <c r="M20" s="11">
        <v>-2</v>
      </c>
      <c r="N20" s="8" t="s">
        <v>42</v>
      </c>
      <c r="O20" s="11">
        <v>1.7</v>
      </c>
      <c r="P20" s="8" t="s">
        <v>640</v>
      </c>
      <c r="Q20" s="11">
        <v>-18.100000000000001</v>
      </c>
      <c r="R20" s="8" t="s">
        <v>51</v>
      </c>
      <c r="S20" s="11">
        <v>4</v>
      </c>
      <c r="T20" s="8" t="s">
        <v>636</v>
      </c>
      <c r="U20" s="11">
        <v>3.3</v>
      </c>
    </row>
    <row r="21" spans="1:21" x14ac:dyDescent="0.2">
      <c r="A21" s="12" t="s">
        <v>30</v>
      </c>
      <c r="B21" s="96">
        <v>3.4</v>
      </c>
      <c r="C21" s="96">
        <v>-1.3</v>
      </c>
      <c r="D21" s="96">
        <v>2.6</v>
      </c>
      <c r="E21" s="96">
        <v>2.1</v>
      </c>
      <c r="F21" s="96">
        <v>-10.8</v>
      </c>
      <c r="G21" s="96">
        <v>5.0999999999999996</v>
      </c>
      <c r="H21" s="96">
        <v>4.2</v>
      </c>
      <c r="I21" s="11"/>
      <c r="J21" s="8" t="s">
        <v>31</v>
      </c>
      <c r="K21" s="11">
        <v>2.4</v>
      </c>
      <c r="L21" s="8" t="s">
        <v>69</v>
      </c>
      <c r="M21" s="11">
        <v>-2.1</v>
      </c>
      <c r="N21" s="8" t="s">
        <v>52</v>
      </c>
      <c r="O21" s="11">
        <v>1.5</v>
      </c>
      <c r="P21" s="8" t="s">
        <v>31</v>
      </c>
      <c r="Q21" s="11">
        <v>-21.7</v>
      </c>
      <c r="R21" s="8" t="s">
        <v>40</v>
      </c>
      <c r="S21" s="11">
        <v>3.8</v>
      </c>
      <c r="T21" s="8" t="s">
        <v>44</v>
      </c>
      <c r="U21" s="11">
        <v>3.3</v>
      </c>
    </row>
    <row r="22" spans="1:21" ht="3" customHeight="1" x14ac:dyDescent="0.2">
      <c r="A22" s="189" t="s">
        <v>635</v>
      </c>
      <c r="B22" s="189"/>
      <c r="C22" s="189"/>
      <c r="D22" s="189"/>
      <c r="E22" s="189"/>
      <c r="F22" s="189"/>
      <c r="G22" s="189"/>
      <c r="H22" s="189"/>
    </row>
    <row r="23" spans="1:21" x14ac:dyDescent="0.2">
      <c r="A23" s="170"/>
      <c r="B23" s="170"/>
      <c r="C23" s="170"/>
      <c r="D23" s="170"/>
      <c r="E23" s="170"/>
      <c r="F23" s="170"/>
      <c r="G23" s="170"/>
      <c r="H23" s="170"/>
    </row>
    <row r="24" spans="1:21" x14ac:dyDescent="0.2">
      <c r="A24" s="170"/>
      <c r="B24" s="170"/>
      <c r="C24" s="170"/>
      <c r="D24" s="170"/>
      <c r="E24" s="170"/>
      <c r="F24" s="170"/>
      <c r="G24" s="170"/>
      <c r="H24" s="170"/>
    </row>
    <row r="87" spans="1:16" ht="11.25" customHeight="1" x14ac:dyDescent="0.2">
      <c r="A87" s="190" t="s">
        <v>637</v>
      </c>
      <c r="B87" s="190"/>
      <c r="C87" s="190"/>
      <c r="D87" s="190"/>
      <c r="E87" s="190"/>
      <c r="F87" s="190"/>
      <c r="G87" s="190"/>
      <c r="H87" s="190"/>
      <c r="I87" s="190"/>
      <c r="J87" s="190"/>
      <c r="K87" s="190"/>
      <c r="L87" s="190"/>
      <c r="M87" s="190"/>
      <c r="N87" s="190"/>
      <c r="O87" s="190"/>
      <c r="P87" s="190"/>
    </row>
    <row r="88" spans="1:16" x14ac:dyDescent="0.2">
      <c r="A88" s="184"/>
      <c r="B88" s="184"/>
      <c r="C88" s="184"/>
      <c r="D88" s="184"/>
      <c r="E88" s="184"/>
      <c r="F88" s="184"/>
      <c r="G88" s="184"/>
      <c r="H88" s="184"/>
      <c r="I88" s="184"/>
      <c r="J88" s="184"/>
      <c r="K88" s="184"/>
      <c r="L88" s="184"/>
      <c r="M88" s="184"/>
      <c r="N88" s="184"/>
      <c r="O88" s="184"/>
      <c r="P88" s="184"/>
    </row>
    <row r="89" spans="1:16" x14ac:dyDescent="0.2">
      <c r="A89" s="184"/>
      <c r="B89" s="184"/>
      <c r="C89" s="184"/>
      <c r="D89" s="184"/>
      <c r="E89" s="184"/>
      <c r="F89" s="184"/>
      <c r="G89" s="184"/>
      <c r="H89" s="184"/>
      <c r="I89" s="184"/>
      <c r="J89" s="184"/>
      <c r="K89" s="184"/>
      <c r="L89" s="184"/>
      <c r="M89" s="184"/>
      <c r="N89" s="184"/>
      <c r="O89" s="184"/>
      <c r="P89" s="184"/>
    </row>
  </sheetData>
  <sortState xmlns:xlrd2="http://schemas.microsoft.com/office/spreadsheetml/2017/richdata2" ref="T4:U21">
    <sortCondition descending="1" ref="U4:U21"/>
  </sortState>
  <mergeCells count="8">
    <mergeCell ref="A87:P89"/>
    <mergeCell ref="A1:H1"/>
    <mergeCell ref="A2:A3"/>
    <mergeCell ref="F2:F3"/>
    <mergeCell ref="B2:D2"/>
    <mergeCell ref="E2:E3"/>
    <mergeCell ref="G2:H2"/>
    <mergeCell ref="A22:H24"/>
  </mergeCells>
  <phoneticPr fontId="4" type="noConversion"/>
  <pageMargins left="0.75" right="0.75" top="1" bottom="1" header="0" footer="0"/>
  <pageSetup paperSize="9" orientation="portrait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92D050"/>
  </sheetPr>
  <dimension ref="A1:U89"/>
  <sheetViews>
    <sheetView workbookViewId="0">
      <selection activeCell="B2" sqref="B2:H3"/>
    </sheetView>
  </sheetViews>
  <sheetFormatPr baseColWidth="10" defaultColWidth="11.42578125" defaultRowHeight="11.25" x14ac:dyDescent="0.2"/>
  <cols>
    <col min="1" max="10" width="9" style="1" customWidth="1"/>
    <col min="11" max="11" width="7.85546875" style="1" customWidth="1"/>
    <col min="12" max="19" width="8" style="1" customWidth="1"/>
    <col min="20" max="16384" width="11.42578125" style="1"/>
  </cols>
  <sheetData>
    <row r="1" spans="1:19" ht="29.25" customHeight="1" x14ac:dyDescent="0.2">
      <c r="A1" s="195" t="s">
        <v>663</v>
      </c>
      <c r="B1" s="195"/>
      <c r="C1" s="195"/>
      <c r="D1" s="195"/>
      <c r="E1" s="195"/>
      <c r="F1" s="195"/>
      <c r="G1" s="195"/>
      <c r="H1" s="195"/>
    </row>
    <row r="2" spans="1:19" ht="11.25" customHeight="1" x14ac:dyDescent="0.2">
      <c r="A2" s="196"/>
      <c r="B2" s="198" t="s">
        <v>639</v>
      </c>
      <c r="C2" s="198" t="s">
        <v>638</v>
      </c>
      <c r="D2" s="172" t="s">
        <v>103</v>
      </c>
      <c r="E2" s="173"/>
      <c r="F2" s="174"/>
      <c r="G2" s="193">
        <v>2019</v>
      </c>
      <c r="H2" s="193">
        <v>2020</v>
      </c>
      <c r="J2" s="23"/>
    </row>
    <row r="3" spans="1:19" ht="33.75" customHeight="1" x14ac:dyDescent="0.2">
      <c r="A3" s="197"/>
      <c r="B3" s="199"/>
      <c r="C3" s="199"/>
      <c r="D3" s="146" t="s">
        <v>105</v>
      </c>
      <c r="E3" s="146" t="s">
        <v>106</v>
      </c>
      <c r="F3" s="146" t="s">
        <v>344</v>
      </c>
      <c r="G3" s="194"/>
      <c r="H3" s="194"/>
      <c r="K3" s="1" t="s">
        <v>105</v>
      </c>
      <c r="M3" s="1" t="s">
        <v>106</v>
      </c>
      <c r="O3" s="1" t="s">
        <v>344</v>
      </c>
      <c r="Q3" s="1">
        <v>2019</v>
      </c>
      <c r="S3" s="1">
        <v>2020</v>
      </c>
    </row>
    <row r="4" spans="1:19" x14ac:dyDescent="0.2">
      <c r="A4" s="5" t="s">
        <v>39</v>
      </c>
      <c r="B4" s="95">
        <v>30.2</v>
      </c>
      <c r="C4" s="95">
        <v>7.7</v>
      </c>
      <c r="D4" s="95">
        <v>2.8</v>
      </c>
      <c r="E4" s="95">
        <v>1.2</v>
      </c>
      <c r="F4" s="95">
        <v>2.9</v>
      </c>
      <c r="G4" s="95">
        <v>-3.7</v>
      </c>
      <c r="H4" s="95">
        <v>5.4</v>
      </c>
      <c r="J4" s="97" t="s">
        <v>47</v>
      </c>
      <c r="K4" s="91">
        <v>3.5</v>
      </c>
      <c r="L4" s="97" t="s">
        <v>40</v>
      </c>
      <c r="M4" s="91">
        <v>3</v>
      </c>
      <c r="N4" s="97" t="s">
        <v>44</v>
      </c>
      <c r="O4" s="91">
        <v>4.8</v>
      </c>
      <c r="P4" s="97" t="s">
        <v>52</v>
      </c>
      <c r="Q4" s="91">
        <v>13.8</v>
      </c>
      <c r="R4" s="1" t="s">
        <v>46</v>
      </c>
      <c r="S4" s="11">
        <v>13.3</v>
      </c>
    </row>
    <row r="5" spans="1:19" x14ac:dyDescent="0.2">
      <c r="A5" s="5" t="s">
        <v>40</v>
      </c>
      <c r="B5" s="95">
        <v>6.9</v>
      </c>
      <c r="C5" s="95">
        <v>7.6</v>
      </c>
      <c r="D5" s="95">
        <v>2.6</v>
      </c>
      <c r="E5" s="95">
        <v>3</v>
      </c>
      <c r="F5" s="95">
        <v>1.7</v>
      </c>
      <c r="G5" s="95">
        <v>-0.1</v>
      </c>
      <c r="H5" s="95">
        <v>5.6</v>
      </c>
      <c r="J5" s="97" t="s">
        <v>39</v>
      </c>
      <c r="K5" s="91">
        <v>2.8</v>
      </c>
      <c r="L5" s="97" t="s">
        <v>51</v>
      </c>
      <c r="M5" s="91">
        <v>2.4</v>
      </c>
      <c r="N5" s="97" t="s">
        <v>51</v>
      </c>
      <c r="O5" s="91">
        <v>3.9</v>
      </c>
      <c r="P5" s="97" t="s">
        <v>51</v>
      </c>
      <c r="Q5" s="91">
        <v>10.7</v>
      </c>
      <c r="R5" s="1" t="s">
        <v>636</v>
      </c>
      <c r="S5" s="11">
        <v>8.4</v>
      </c>
    </row>
    <row r="6" spans="1:19" x14ac:dyDescent="0.2">
      <c r="A6" s="5" t="s">
        <v>52</v>
      </c>
      <c r="B6" s="95">
        <v>1</v>
      </c>
      <c r="C6" s="95">
        <v>1.9</v>
      </c>
      <c r="D6" s="95">
        <v>-2.7</v>
      </c>
      <c r="E6" s="95">
        <v>-5.2</v>
      </c>
      <c r="F6" s="95">
        <v>1.6</v>
      </c>
      <c r="G6" s="95">
        <v>13.8</v>
      </c>
      <c r="H6" s="95">
        <v>2.7</v>
      </c>
      <c r="J6" s="97" t="s">
        <v>640</v>
      </c>
      <c r="K6" s="91">
        <v>2.7</v>
      </c>
      <c r="L6" s="97" t="s">
        <v>636</v>
      </c>
      <c r="M6" s="91">
        <v>1.4</v>
      </c>
      <c r="N6" s="97" t="s">
        <v>31</v>
      </c>
      <c r="O6" s="91">
        <v>3.5</v>
      </c>
      <c r="P6" s="97" t="s">
        <v>640</v>
      </c>
      <c r="Q6" s="91">
        <v>10</v>
      </c>
      <c r="R6" s="1" t="s">
        <v>42</v>
      </c>
      <c r="S6" s="11">
        <v>7</v>
      </c>
    </row>
    <row r="7" spans="1:19" x14ac:dyDescent="0.2">
      <c r="A7" s="12" t="s">
        <v>31</v>
      </c>
      <c r="B7" s="96">
        <v>0.5</v>
      </c>
      <c r="C7" s="96">
        <v>0.8</v>
      </c>
      <c r="D7" s="96">
        <v>-10.5</v>
      </c>
      <c r="E7" s="96">
        <v>-1.2</v>
      </c>
      <c r="F7" s="96">
        <v>3.5</v>
      </c>
      <c r="G7" s="96">
        <v>4.3</v>
      </c>
      <c r="H7" s="96">
        <v>-0.9</v>
      </c>
      <c r="J7" s="97" t="s">
        <v>40</v>
      </c>
      <c r="K7" s="91">
        <v>2.6</v>
      </c>
      <c r="L7" s="97" t="s">
        <v>39</v>
      </c>
      <c r="M7" s="91">
        <v>1.2</v>
      </c>
      <c r="N7" s="97" t="s">
        <v>39</v>
      </c>
      <c r="O7" s="91">
        <v>2.9</v>
      </c>
      <c r="P7" s="97" t="s">
        <v>69</v>
      </c>
      <c r="Q7" s="91">
        <v>10</v>
      </c>
      <c r="R7" s="1" t="s">
        <v>40</v>
      </c>
      <c r="S7" s="11">
        <v>5.6</v>
      </c>
    </row>
    <row r="8" spans="1:19" x14ac:dyDescent="0.2">
      <c r="A8" s="5" t="s">
        <v>640</v>
      </c>
      <c r="B8" s="95">
        <v>2.2999999999999998</v>
      </c>
      <c r="C8" s="95">
        <v>2.2999999999999998</v>
      </c>
      <c r="D8" s="95">
        <v>2.7</v>
      </c>
      <c r="E8" s="95">
        <v>-2.6</v>
      </c>
      <c r="F8" s="95">
        <v>1.1000000000000001</v>
      </c>
      <c r="G8" s="95">
        <v>10</v>
      </c>
      <c r="H8" s="95">
        <v>2.7</v>
      </c>
      <c r="J8" s="97" t="s">
        <v>45</v>
      </c>
      <c r="K8" s="91">
        <v>1.7</v>
      </c>
      <c r="L8" s="97" t="s">
        <v>47</v>
      </c>
      <c r="M8" s="91">
        <v>1.2</v>
      </c>
      <c r="N8" s="97" t="s">
        <v>69</v>
      </c>
      <c r="O8" s="91">
        <v>2.6</v>
      </c>
      <c r="P8" s="97" t="s">
        <v>47</v>
      </c>
      <c r="Q8" s="91">
        <v>5.6</v>
      </c>
      <c r="R8" s="1" t="s">
        <v>39</v>
      </c>
      <c r="S8" s="11">
        <v>5.4</v>
      </c>
    </row>
    <row r="9" spans="1:19" x14ac:dyDescent="0.2">
      <c r="A9" s="5" t="s">
        <v>41</v>
      </c>
      <c r="B9" s="95">
        <v>0.5</v>
      </c>
      <c r="C9" s="95">
        <v>1.5</v>
      </c>
      <c r="D9" s="95">
        <v>-7.7</v>
      </c>
      <c r="E9" s="95">
        <v>-6.6</v>
      </c>
      <c r="F9" s="95">
        <v>-0.5</v>
      </c>
      <c r="G9" s="95">
        <v>-5</v>
      </c>
      <c r="H9" s="95">
        <v>-0.3</v>
      </c>
      <c r="J9" s="97" t="s">
        <v>69</v>
      </c>
      <c r="K9" s="91">
        <v>1.1000000000000001</v>
      </c>
      <c r="L9" s="97" t="s">
        <v>30</v>
      </c>
      <c r="M9" s="91">
        <v>0.9</v>
      </c>
      <c r="N9" s="97" t="s">
        <v>47</v>
      </c>
      <c r="O9" s="91">
        <v>1.8</v>
      </c>
      <c r="P9" s="97" t="s">
        <v>45</v>
      </c>
      <c r="Q9" s="91">
        <v>4.9000000000000004</v>
      </c>
      <c r="R9" s="1" t="s">
        <v>53</v>
      </c>
      <c r="S9" s="11">
        <v>5.0999999999999996</v>
      </c>
    </row>
    <row r="10" spans="1:19" x14ac:dyDescent="0.2">
      <c r="A10" s="5" t="s">
        <v>42</v>
      </c>
      <c r="B10" s="95">
        <v>8.3000000000000007</v>
      </c>
      <c r="C10" s="95">
        <v>5.8</v>
      </c>
      <c r="D10" s="95">
        <v>-0.3</v>
      </c>
      <c r="E10" s="95">
        <v>0</v>
      </c>
      <c r="F10" s="95">
        <v>-3.3</v>
      </c>
      <c r="G10" s="95">
        <v>-20.7</v>
      </c>
      <c r="H10" s="95">
        <v>7</v>
      </c>
      <c r="J10" s="97" t="s">
        <v>30</v>
      </c>
      <c r="K10" s="91">
        <v>0.5</v>
      </c>
      <c r="L10" s="97" t="s">
        <v>43</v>
      </c>
      <c r="M10" s="91">
        <v>0.4</v>
      </c>
      <c r="N10" s="97" t="s">
        <v>40</v>
      </c>
      <c r="O10" s="91">
        <v>1.7</v>
      </c>
      <c r="P10" s="97" t="s">
        <v>31</v>
      </c>
      <c r="Q10" s="91">
        <v>4.3</v>
      </c>
      <c r="R10" s="1" t="s">
        <v>47</v>
      </c>
      <c r="S10" s="11">
        <v>4.5999999999999996</v>
      </c>
    </row>
    <row r="11" spans="1:19" x14ac:dyDescent="0.2">
      <c r="A11" s="9" t="s">
        <v>636</v>
      </c>
      <c r="B11" s="95">
        <v>10.5</v>
      </c>
      <c r="C11" s="95">
        <v>10.3</v>
      </c>
      <c r="D11" s="95">
        <v>-0.2</v>
      </c>
      <c r="E11" s="95">
        <v>1.4</v>
      </c>
      <c r="F11" s="95">
        <v>-0.5</v>
      </c>
      <c r="G11" s="95">
        <v>-14.4</v>
      </c>
      <c r="H11" s="95">
        <v>8.4</v>
      </c>
      <c r="J11" s="97" t="s">
        <v>43</v>
      </c>
      <c r="K11" s="91">
        <v>-0.1</v>
      </c>
      <c r="L11" s="97" t="s">
        <v>44</v>
      </c>
      <c r="M11" s="91">
        <v>0.3</v>
      </c>
      <c r="N11" s="97" t="s">
        <v>52</v>
      </c>
      <c r="O11" s="91">
        <v>1.6</v>
      </c>
      <c r="P11" s="97" t="s">
        <v>44</v>
      </c>
      <c r="Q11" s="91">
        <v>4.0999999999999996</v>
      </c>
      <c r="R11" s="1" t="s">
        <v>30</v>
      </c>
      <c r="S11" s="11">
        <v>4.3</v>
      </c>
    </row>
    <row r="12" spans="1:19" x14ac:dyDescent="0.2">
      <c r="A12" s="5" t="s">
        <v>43</v>
      </c>
      <c r="B12" s="95">
        <v>7.7</v>
      </c>
      <c r="C12" s="95">
        <v>1.4</v>
      </c>
      <c r="D12" s="95">
        <v>-0.1</v>
      </c>
      <c r="E12" s="95">
        <v>0.4</v>
      </c>
      <c r="F12" s="95">
        <v>-0.1</v>
      </c>
      <c r="G12" s="95">
        <v>1.1000000000000001</v>
      </c>
      <c r="H12" s="95">
        <v>1</v>
      </c>
      <c r="J12" s="97" t="s">
        <v>636</v>
      </c>
      <c r="K12" s="91">
        <v>-0.2</v>
      </c>
      <c r="L12" s="97" t="s">
        <v>42</v>
      </c>
      <c r="M12" s="91">
        <v>0</v>
      </c>
      <c r="N12" s="97" t="s">
        <v>30</v>
      </c>
      <c r="O12" s="91">
        <v>1.5</v>
      </c>
      <c r="P12" s="97" t="s">
        <v>48</v>
      </c>
      <c r="Q12" s="91">
        <v>2.2000000000000002</v>
      </c>
      <c r="R12" s="1" t="s">
        <v>51</v>
      </c>
      <c r="S12" s="11">
        <v>3.9</v>
      </c>
    </row>
    <row r="13" spans="1:19" x14ac:dyDescent="0.2">
      <c r="A13" s="5" t="s">
        <v>69</v>
      </c>
      <c r="B13" s="95">
        <v>6.8</v>
      </c>
      <c r="C13" s="95">
        <v>2.5</v>
      </c>
      <c r="D13" s="95">
        <v>1.1000000000000001</v>
      </c>
      <c r="E13" s="95">
        <v>-0.4</v>
      </c>
      <c r="F13" s="95">
        <v>2.6</v>
      </c>
      <c r="G13" s="95">
        <v>10</v>
      </c>
      <c r="H13" s="95">
        <v>1</v>
      </c>
      <c r="J13" s="97" t="s">
        <v>42</v>
      </c>
      <c r="K13" s="91">
        <v>-0.3</v>
      </c>
      <c r="L13" s="97" t="s">
        <v>45</v>
      </c>
      <c r="M13" s="91">
        <v>-0.1</v>
      </c>
      <c r="N13" s="97" t="s">
        <v>640</v>
      </c>
      <c r="O13" s="91">
        <v>1.1000000000000001</v>
      </c>
      <c r="P13" s="97" t="s">
        <v>43</v>
      </c>
      <c r="Q13" s="91">
        <v>1.1000000000000001</v>
      </c>
      <c r="R13" s="1" t="s">
        <v>44</v>
      </c>
      <c r="S13" s="11">
        <v>3.8</v>
      </c>
    </row>
    <row r="14" spans="1:19" x14ac:dyDescent="0.2">
      <c r="A14" s="5" t="s">
        <v>44</v>
      </c>
      <c r="B14" s="95">
        <v>4.8</v>
      </c>
      <c r="C14" s="95">
        <v>9.6</v>
      </c>
      <c r="D14" s="95">
        <v>-1.5</v>
      </c>
      <c r="E14" s="95">
        <v>0.3</v>
      </c>
      <c r="F14" s="95">
        <v>4.8</v>
      </c>
      <c r="G14" s="95">
        <v>4.0999999999999996</v>
      </c>
      <c r="H14" s="95">
        <v>3.8</v>
      </c>
      <c r="J14" s="97" t="s">
        <v>53</v>
      </c>
      <c r="K14" s="91">
        <v>-0.9</v>
      </c>
      <c r="L14" s="97" t="s">
        <v>69</v>
      </c>
      <c r="M14" s="91">
        <v>-0.4</v>
      </c>
      <c r="N14" s="97" t="s">
        <v>48</v>
      </c>
      <c r="O14" s="91">
        <v>0.7</v>
      </c>
      <c r="P14" s="97" t="s">
        <v>40</v>
      </c>
      <c r="Q14" s="91">
        <v>-0.1</v>
      </c>
      <c r="R14" s="1" t="s">
        <v>52</v>
      </c>
      <c r="S14" s="11">
        <v>2.7</v>
      </c>
    </row>
    <row r="15" spans="1:19" x14ac:dyDescent="0.2">
      <c r="A15" s="5" t="s">
        <v>45</v>
      </c>
      <c r="B15" s="95">
        <v>9.6</v>
      </c>
      <c r="C15" s="95">
        <v>6.3</v>
      </c>
      <c r="D15" s="95">
        <v>1.7</v>
      </c>
      <c r="E15" s="95">
        <v>-0.1</v>
      </c>
      <c r="F15" s="95">
        <v>0.6</v>
      </c>
      <c r="G15" s="95">
        <v>4.9000000000000004</v>
      </c>
      <c r="H15" s="95">
        <v>-0.3</v>
      </c>
      <c r="J15" s="97" t="s">
        <v>44</v>
      </c>
      <c r="K15" s="91">
        <v>-1.5</v>
      </c>
      <c r="L15" s="97" t="s">
        <v>46</v>
      </c>
      <c r="M15" s="91">
        <v>-0.6</v>
      </c>
      <c r="N15" s="97" t="s">
        <v>45</v>
      </c>
      <c r="O15" s="91">
        <v>0.6</v>
      </c>
      <c r="P15" s="97" t="s">
        <v>30</v>
      </c>
      <c r="Q15" s="91">
        <v>-2.5</v>
      </c>
      <c r="R15" s="1" t="s">
        <v>640</v>
      </c>
      <c r="S15" s="11">
        <v>2.7</v>
      </c>
    </row>
    <row r="16" spans="1:19" x14ac:dyDescent="0.2">
      <c r="A16" s="5" t="s">
        <v>46</v>
      </c>
      <c r="B16" s="95">
        <v>0.5</v>
      </c>
      <c r="C16" s="95">
        <v>0.1</v>
      </c>
      <c r="D16" s="95">
        <v>-9.5</v>
      </c>
      <c r="E16" s="95">
        <v>-0.6</v>
      </c>
      <c r="F16" s="95">
        <v>-3.8</v>
      </c>
      <c r="G16" s="95">
        <v>-21</v>
      </c>
      <c r="H16" s="95">
        <v>13.3</v>
      </c>
      <c r="J16" s="97" t="s">
        <v>51</v>
      </c>
      <c r="K16" s="91">
        <v>-2.4</v>
      </c>
      <c r="L16" s="97" t="s">
        <v>31</v>
      </c>
      <c r="M16" s="91">
        <v>-1.2</v>
      </c>
      <c r="N16" s="97" t="s">
        <v>53</v>
      </c>
      <c r="O16" s="91">
        <v>0.2</v>
      </c>
      <c r="P16" s="97" t="s">
        <v>39</v>
      </c>
      <c r="Q16" s="91">
        <v>-3.7</v>
      </c>
      <c r="R16" s="1" t="s">
        <v>48</v>
      </c>
      <c r="S16" s="11">
        <v>1.6</v>
      </c>
    </row>
    <row r="17" spans="1:21" x14ac:dyDescent="0.2">
      <c r="A17" s="5" t="s">
        <v>51</v>
      </c>
      <c r="B17" s="95">
        <v>5.2</v>
      </c>
      <c r="C17" s="95">
        <v>6.7</v>
      </c>
      <c r="D17" s="95">
        <v>-2.4</v>
      </c>
      <c r="E17" s="95">
        <v>2.4</v>
      </c>
      <c r="F17" s="95">
        <v>3.9</v>
      </c>
      <c r="G17" s="95">
        <v>10.7</v>
      </c>
      <c r="H17" s="95">
        <v>3.9</v>
      </c>
      <c r="J17" s="97" t="s">
        <v>52</v>
      </c>
      <c r="K17" s="91">
        <v>-2.7</v>
      </c>
      <c r="L17" s="97" t="s">
        <v>53</v>
      </c>
      <c r="M17" s="91">
        <v>-1.9</v>
      </c>
      <c r="N17" s="97" t="s">
        <v>43</v>
      </c>
      <c r="O17" s="91">
        <v>-0.1</v>
      </c>
      <c r="P17" s="97" t="s">
        <v>41</v>
      </c>
      <c r="Q17" s="91">
        <v>-5</v>
      </c>
      <c r="R17" s="1" t="s">
        <v>43</v>
      </c>
      <c r="S17" s="11">
        <v>1</v>
      </c>
    </row>
    <row r="18" spans="1:21" x14ac:dyDescent="0.2">
      <c r="A18" s="5" t="s">
        <v>47</v>
      </c>
      <c r="B18" s="95">
        <v>2.1</v>
      </c>
      <c r="C18" s="95">
        <v>4.3</v>
      </c>
      <c r="D18" s="95">
        <v>3.5</v>
      </c>
      <c r="E18" s="95">
        <v>1.2</v>
      </c>
      <c r="F18" s="95">
        <v>1.8</v>
      </c>
      <c r="G18" s="95">
        <v>5.6</v>
      </c>
      <c r="H18" s="95">
        <v>4.5999999999999996</v>
      </c>
      <c r="J18" s="97" t="s">
        <v>48</v>
      </c>
      <c r="K18" s="11">
        <v>-5.9</v>
      </c>
      <c r="L18" s="97" t="s">
        <v>48</v>
      </c>
      <c r="M18" s="91">
        <v>-2.5</v>
      </c>
      <c r="N18" s="97" t="s">
        <v>41</v>
      </c>
      <c r="O18" s="91">
        <v>-0.5</v>
      </c>
      <c r="P18" s="97" t="s">
        <v>53</v>
      </c>
      <c r="Q18" s="91">
        <v>-8.3000000000000007</v>
      </c>
      <c r="R18" s="1" t="s">
        <v>69</v>
      </c>
      <c r="S18" s="11">
        <v>1</v>
      </c>
    </row>
    <row r="19" spans="1:21" x14ac:dyDescent="0.2">
      <c r="A19" s="5" t="s">
        <v>48</v>
      </c>
      <c r="B19" s="95">
        <v>1.4</v>
      </c>
      <c r="C19" s="95">
        <v>0.8</v>
      </c>
      <c r="D19" s="95">
        <v>-5.9</v>
      </c>
      <c r="E19" s="95">
        <v>-2.5</v>
      </c>
      <c r="F19" s="95">
        <v>0.7</v>
      </c>
      <c r="G19" s="95">
        <v>2.2000000000000002</v>
      </c>
      <c r="H19" s="95">
        <v>1.6</v>
      </c>
      <c r="J19" s="97" t="s">
        <v>41</v>
      </c>
      <c r="K19" s="91">
        <v>-7.7</v>
      </c>
      <c r="L19" s="97" t="s">
        <v>640</v>
      </c>
      <c r="M19" s="91">
        <v>-2.6</v>
      </c>
      <c r="N19" s="97" t="s">
        <v>636</v>
      </c>
      <c r="O19" s="91">
        <v>-0.5</v>
      </c>
      <c r="P19" s="97" t="s">
        <v>636</v>
      </c>
      <c r="Q19" s="91">
        <v>-14.4</v>
      </c>
      <c r="R19" s="1" t="s">
        <v>41</v>
      </c>
      <c r="S19" s="11">
        <v>-0.3</v>
      </c>
    </row>
    <row r="20" spans="1:21" x14ac:dyDescent="0.2">
      <c r="A20" s="5" t="s">
        <v>53</v>
      </c>
      <c r="B20" s="95">
        <v>1.6</v>
      </c>
      <c r="C20" s="95">
        <v>7.5</v>
      </c>
      <c r="D20" s="95">
        <v>-0.9</v>
      </c>
      <c r="E20" s="95">
        <v>-1.9</v>
      </c>
      <c r="F20" s="95">
        <v>0.2</v>
      </c>
      <c r="G20" s="95">
        <v>-8.3000000000000007</v>
      </c>
      <c r="H20" s="95">
        <v>5.0999999999999996</v>
      </c>
      <c r="J20" s="97" t="s">
        <v>46</v>
      </c>
      <c r="K20" s="91">
        <v>-9.5</v>
      </c>
      <c r="L20" s="97" t="s">
        <v>52</v>
      </c>
      <c r="M20" s="91">
        <v>-5.2</v>
      </c>
      <c r="N20" s="97" t="s">
        <v>42</v>
      </c>
      <c r="O20" s="91">
        <v>-3.3</v>
      </c>
      <c r="P20" s="97" t="s">
        <v>42</v>
      </c>
      <c r="Q20" s="91">
        <v>-20.7</v>
      </c>
      <c r="R20" s="1" t="s">
        <v>45</v>
      </c>
      <c r="S20" s="11">
        <v>-0.3</v>
      </c>
    </row>
    <row r="21" spans="1:21" x14ac:dyDescent="0.2">
      <c r="A21" s="12" t="s">
        <v>30</v>
      </c>
      <c r="B21" s="96">
        <v>100</v>
      </c>
      <c r="C21" s="96">
        <v>3.4</v>
      </c>
      <c r="D21" s="96">
        <v>0.5</v>
      </c>
      <c r="E21" s="96">
        <v>0.9</v>
      </c>
      <c r="F21" s="96">
        <v>1.5</v>
      </c>
      <c r="G21" s="96">
        <v>-2.5</v>
      </c>
      <c r="H21" s="96">
        <v>4.3</v>
      </c>
      <c r="J21" s="97" t="s">
        <v>31</v>
      </c>
      <c r="K21" s="91">
        <v>-10.5</v>
      </c>
      <c r="L21" s="97" t="s">
        <v>41</v>
      </c>
      <c r="M21" s="91">
        <v>-6.6</v>
      </c>
      <c r="N21" s="97" t="s">
        <v>46</v>
      </c>
      <c r="O21" s="91">
        <v>-3.8</v>
      </c>
      <c r="P21" s="97" t="s">
        <v>46</v>
      </c>
      <c r="Q21" s="91">
        <v>-21</v>
      </c>
      <c r="R21" s="1" t="s">
        <v>31</v>
      </c>
      <c r="S21" s="11">
        <v>-0.9</v>
      </c>
    </row>
    <row r="22" spans="1:21" ht="1.5" customHeight="1" x14ac:dyDescent="0.2">
      <c r="A22" s="183" t="s">
        <v>642</v>
      </c>
      <c r="B22" s="183"/>
      <c r="C22" s="183"/>
      <c r="D22" s="183"/>
      <c r="E22" s="183"/>
      <c r="F22" s="183"/>
      <c r="G22" s="183"/>
      <c r="H22" s="183"/>
      <c r="J22" s="25"/>
    </row>
    <row r="23" spans="1:21" x14ac:dyDescent="0.2">
      <c r="A23" s="176"/>
      <c r="B23" s="176"/>
      <c r="C23" s="176"/>
      <c r="D23" s="176"/>
      <c r="E23" s="176"/>
      <c r="F23" s="176"/>
      <c r="G23" s="176"/>
      <c r="H23" s="176"/>
    </row>
    <row r="24" spans="1:21" x14ac:dyDescent="0.2">
      <c r="A24" s="176"/>
      <c r="B24" s="176"/>
      <c r="C24" s="176"/>
      <c r="D24" s="176"/>
      <c r="E24" s="176"/>
      <c r="F24" s="176"/>
      <c r="G24" s="176"/>
      <c r="H24" s="176"/>
    </row>
    <row r="26" spans="1:21" x14ac:dyDescent="0.2">
      <c r="M26" s="11"/>
      <c r="O26" s="11"/>
      <c r="Q26" s="11"/>
      <c r="S26" s="11"/>
      <c r="U26" s="11"/>
    </row>
    <row r="27" spans="1:21" ht="12.75" x14ac:dyDescent="0.2">
      <c r="L27" s="121"/>
      <c r="M27" s="11"/>
      <c r="N27" s="121"/>
      <c r="O27" s="11"/>
      <c r="P27" s="121"/>
      <c r="Q27" s="11"/>
      <c r="R27" s="121"/>
      <c r="S27" s="11"/>
      <c r="T27" s="121"/>
      <c r="U27" s="11"/>
    </row>
    <row r="28" spans="1:21" ht="12.75" x14ac:dyDescent="0.2">
      <c r="L28" s="121"/>
      <c r="M28" s="11"/>
      <c r="N28" s="121"/>
      <c r="O28" s="11"/>
      <c r="P28" s="121"/>
      <c r="Q28" s="11"/>
      <c r="R28" s="121"/>
      <c r="S28" s="11"/>
      <c r="T28" s="121"/>
      <c r="U28" s="11"/>
    </row>
    <row r="29" spans="1:21" ht="12.75" x14ac:dyDescent="0.2">
      <c r="L29" s="121"/>
      <c r="M29" s="11"/>
      <c r="N29" s="121"/>
      <c r="O29" s="11"/>
      <c r="P29" s="121"/>
      <c r="Q29" s="11"/>
      <c r="R29" s="121"/>
      <c r="S29" s="11"/>
      <c r="T29" s="121"/>
      <c r="U29" s="11"/>
    </row>
    <row r="30" spans="1:21" ht="12.75" x14ac:dyDescent="0.2">
      <c r="L30" s="121"/>
      <c r="M30" s="11"/>
      <c r="N30" s="121"/>
      <c r="O30" s="11"/>
      <c r="P30" s="121"/>
      <c r="Q30" s="11"/>
      <c r="R30" s="121"/>
      <c r="S30" s="11"/>
      <c r="T30" s="121"/>
      <c r="U30" s="11"/>
    </row>
    <row r="31" spans="1:21" ht="12.75" x14ac:dyDescent="0.2">
      <c r="L31" s="121"/>
      <c r="M31" s="11"/>
      <c r="N31" s="121"/>
      <c r="O31" s="11"/>
      <c r="P31" s="121"/>
      <c r="Q31" s="11"/>
      <c r="R31" s="121"/>
      <c r="S31" s="11"/>
      <c r="T31" s="121"/>
      <c r="U31" s="11"/>
    </row>
    <row r="32" spans="1:21" ht="12.75" x14ac:dyDescent="0.2">
      <c r="L32" s="121"/>
      <c r="M32" s="11"/>
      <c r="N32" s="121"/>
      <c r="O32" s="11"/>
      <c r="P32" s="121"/>
      <c r="Q32" s="11"/>
      <c r="R32" s="121"/>
      <c r="S32" s="11"/>
      <c r="T32" s="121"/>
      <c r="U32" s="11"/>
    </row>
    <row r="33" spans="12:21" ht="12.75" x14ac:dyDescent="0.2">
      <c r="L33" s="121"/>
      <c r="M33" s="11"/>
      <c r="N33" s="121"/>
      <c r="O33" s="11"/>
      <c r="P33" s="121"/>
      <c r="Q33" s="11"/>
      <c r="R33" s="121"/>
      <c r="S33" s="11"/>
      <c r="T33" s="121"/>
      <c r="U33" s="11"/>
    </row>
    <row r="34" spans="12:21" ht="12.75" x14ac:dyDescent="0.2">
      <c r="L34" s="121"/>
      <c r="M34" s="11"/>
      <c r="N34" s="121"/>
      <c r="O34" s="11"/>
      <c r="P34" s="121"/>
      <c r="Q34" s="11"/>
      <c r="R34" s="121"/>
      <c r="S34" s="11"/>
      <c r="T34" s="121"/>
      <c r="U34" s="11"/>
    </row>
    <row r="35" spans="12:21" ht="12.75" x14ac:dyDescent="0.2">
      <c r="L35" s="121"/>
      <c r="M35" s="11"/>
      <c r="N35" s="121"/>
      <c r="O35" s="11"/>
      <c r="P35" s="121"/>
      <c r="Q35" s="11"/>
      <c r="R35" s="121"/>
      <c r="S35" s="11"/>
      <c r="T35" s="121"/>
      <c r="U35" s="11"/>
    </row>
    <row r="36" spans="12:21" ht="12.75" x14ac:dyDescent="0.2">
      <c r="L36" s="121"/>
      <c r="M36" s="11"/>
      <c r="N36" s="121"/>
      <c r="O36" s="11"/>
      <c r="P36" s="121"/>
      <c r="Q36" s="11"/>
      <c r="R36" s="121"/>
      <c r="S36" s="11"/>
      <c r="T36" s="121"/>
      <c r="U36" s="11"/>
    </row>
    <row r="37" spans="12:21" ht="12.75" x14ac:dyDescent="0.2">
      <c r="L37" s="121"/>
      <c r="M37" s="11"/>
      <c r="N37" s="121"/>
      <c r="O37" s="11"/>
      <c r="P37" s="121"/>
      <c r="Q37" s="11"/>
      <c r="R37" s="121"/>
      <c r="S37" s="11"/>
      <c r="T37" s="121"/>
      <c r="U37" s="11"/>
    </row>
    <row r="38" spans="12:21" ht="12.75" x14ac:dyDescent="0.2">
      <c r="L38" s="121"/>
      <c r="M38" s="11"/>
      <c r="N38" s="121"/>
      <c r="O38" s="11"/>
      <c r="P38" s="121"/>
      <c r="Q38" s="11"/>
      <c r="R38" s="121"/>
      <c r="S38" s="11"/>
      <c r="T38" s="121"/>
      <c r="U38" s="11"/>
    </row>
    <row r="39" spans="12:21" ht="12.75" x14ac:dyDescent="0.2">
      <c r="L39" s="121"/>
      <c r="M39" s="11"/>
      <c r="N39" s="121"/>
      <c r="O39" s="11"/>
      <c r="P39" s="121"/>
      <c r="Q39" s="11"/>
      <c r="R39" s="121"/>
      <c r="S39" s="11"/>
      <c r="T39" s="121"/>
      <c r="U39" s="11"/>
    </row>
    <row r="40" spans="12:21" ht="12.75" x14ac:dyDescent="0.2">
      <c r="L40" s="121"/>
      <c r="M40" s="11"/>
      <c r="N40" s="121"/>
      <c r="O40" s="11"/>
      <c r="P40" s="121"/>
      <c r="Q40" s="11"/>
      <c r="R40" s="121"/>
      <c r="S40" s="11"/>
      <c r="T40" s="121"/>
      <c r="U40" s="11"/>
    </row>
    <row r="41" spans="12:21" ht="12.75" x14ac:dyDescent="0.2">
      <c r="L41" s="121"/>
      <c r="M41" s="11"/>
      <c r="N41" s="121"/>
      <c r="O41" s="11"/>
      <c r="P41" s="121"/>
      <c r="Q41" s="11"/>
      <c r="R41" s="121"/>
      <c r="S41" s="11"/>
      <c r="T41" s="121"/>
      <c r="U41" s="11"/>
    </row>
    <row r="42" spans="12:21" ht="12.75" x14ac:dyDescent="0.2">
      <c r="L42" s="121"/>
      <c r="M42" s="11"/>
      <c r="N42" s="121"/>
      <c r="O42" s="11"/>
      <c r="P42" s="121"/>
      <c r="Q42" s="11"/>
      <c r="R42" s="121"/>
      <c r="S42" s="11"/>
      <c r="T42" s="121"/>
      <c r="U42" s="11"/>
    </row>
    <row r="43" spans="12:21" ht="12.75" x14ac:dyDescent="0.2">
      <c r="L43" s="121"/>
      <c r="M43" s="11"/>
      <c r="N43" s="121"/>
      <c r="O43" s="11"/>
      <c r="P43" s="121"/>
      <c r="Q43" s="11"/>
      <c r="R43" s="121"/>
      <c r="S43" s="11"/>
      <c r="T43" s="121"/>
      <c r="U43" s="11"/>
    </row>
    <row r="44" spans="12:21" ht="12.75" x14ac:dyDescent="0.2">
      <c r="L44" s="121"/>
      <c r="M44" s="121"/>
      <c r="N44" s="121"/>
      <c r="O44" s="121"/>
      <c r="P44" s="121"/>
      <c r="Q44" s="121"/>
      <c r="R44" s="121"/>
      <c r="S44" s="121"/>
    </row>
    <row r="87" spans="1:15" ht="11.25" customHeight="1" x14ac:dyDescent="0.2">
      <c r="A87" s="176" t="s">
        <v>643</v>
      </c>
      <c r="B87" s="176"/>
      <c r="C87" s="176"/>
      <c r="D87" s="176"/>
      <c r="E87" s="176"/>
      <c r="F87" s="176"/>
      <c r="G87" s="176"/>
      <c r="H87" s="176"/>
      <c r="I87" s="176"/>
      <c r="J87" s="176"/>
      <c r="K87" s="176"/>
      <c r="L87" s="176"/>
      <c r="M87" s="176"/>
      <c r="N87" s="176"/>
      <c r="O87" s="176"/>
    </row>
    <row r="88" spans="1:15" x14ac:dyDescent="0.2">
      <c r="A88" s="176"/>
      <c r="B88" s="176"/>
      <c r="C88" s="176"/>
      <c r="D88" s="176"/>
      <c r="E88" s="176"/>
      <c r="F88" s="176"/>
      <c r="G88" s="176"/>
      <c r="H88" s="176"/>
      <c r="I88" s="176"/>
      <c r="J88" s="176"/>
      <c r="K88" s="176"/>
      <c r="L88" s="176"/>
      <c r="M88" s="176"/>
      <c r="N88" s="176"/>
      <c r="O88" s="176"/>
    </row>
    <row r="89" spans="1:15" x14ac:dyDescent="0.2">
      <c r="A89" s="176"/>
      <c r="B89" s="176"/>
      <c r="C89" s="176"/>
      <c r="D89" s="176"/>
      <c r="E89" s="176"/>
      <c r="F89" s="176"/>
      <c r="G89" s="176"/>
      <c r="H89" s="176"/>
      <c r="I89" s="176"/>
      <c r="J89" s="176"/>
      <c r="K89" s="176"/>
      <c r="L89" s="176"/>
      <c r="M89" s="176"/>
      <c r="N89" s="176"/>
      <c r="O89" s="176"/>
    </row>
  </sheetData>
  <sortState xmlns:xlrd2="http://schemas.microsoft.com/office/spreadsheetml/2017/richdata2" ref="R4:S21">
    <sortCondition descending="1" ref="S4:S21"/>
  </sortState>
  <mergeCells count="9">
    <mergeCell ref="A87:O89"/>
    <mergeCell ref="H2:H3"/>
    <mergeCell ref="A1:H1"/>
    <mergeCell ref="A2:A3"/>
    <mergeCell ref="C2:C3"/>
    <mergeCell ref="D2:F2"/>
    <mergeCell ref="G2:G3"/>
    <mergeCell ref="B2:B3"/>
    <mergeCell ref="A22:H24"/>
  </mergeCells>
  <phoneticPr fontId="4" type="noConversion"/>
  <pageMargins left="0.75" right="0.75" top="1" bottom="1" header="0" footer="0"/>
  <headerFooter alignWithMargins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32</vt:i4>
      </vt:variant>
    </vt:vector>
  </HeadingPairs>
  <TitlesOfParts>
    <vt:vector size="32" baseType="lpstr">
      <vt:lpstr>Índice</vt:lpstr>
      <vt:lpstr>Índex</vt:lpstr>
      <vt:lpstr>Q1</vt:lpstr>
      <vt:lpstr>Q2-GA1-GA2</vt:lpstr>
      <vt:lpstr>Q3-GA3</vt:lpstr>
      <vt:lpstr>Q4</vt:lpstr>
      <vt:lpstr>Q5-GA4-GA5</vt:lpstr>
      <vt:lpstr>Q6-GA6-GA11</vt:lpstr>
      <vt:lpstr>Q7-GA12-GA16</vt:lpstr>
      <vt:lpstr>Q8-GA17-GA21</vt:lpstr>
      <vt:lpstr>Q9-GA22-GA26</vt:lpstr>
      <vt:lpstr>Q10-GA27-GA31</vt:lpstr>
      <vt:lpstr>Q11-GA32-GA36</vt:lpstr>
      <vt:lpstr>Q12-GA37-GA41</vt:lpstr>
      <vt:lpstr>Q13-G1</vt:lpstr>
      <vt:lpstr>Q14</vt:lpstr>
      <vt:lpstr>Q15</vt:lpstr>
      <vt:lpstr>G2</vt:lpstr>
      <vt:lpstr>Q16-G3</vt:lpstr>
      <vt:lpstr>Q17</vt:lpstr>
      <vt:lpstr>G4</vt:lpstr>
      <vt:lpstr>Q18-GA44-GA50</vt:lpstr>
      <vt:lpstr>Q19-GA51-GA56</vt:lpstr>
      <vt:lpstr>Q20-GA57-GA62</vt:lpstr>
      <vt:lpstr>GA63-GA67</vt:lpstr>
      <vt:lpstr>Q21</vt:lpstr>
      <vt:lpstr>QA1</vt:lpstr>
      <vt:lpstr>QA2</vt:lpstr>
      <vt:lpstr>QA3</vt:lpstr>
      <vt:lpstr>QA4-GA42</vt:lpstr>
      <vt:lpstr>GA43</vt:lpstr>
      <vt:lpstr>QA5</vt:lpstr>
    </vt:vector>
  </TitlesOfParts>
  <Company>DigitalArts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Vicente Juan Morey Ribot</dc:creator>
  <cp:lastModifiedBy>Maria Lourdes Calero Martínez</cp:lastModifiedBy>
  <cp:lastPrinted>2021-04-16T10:34:29Z</cp:lastPrinted>
  <dcterms:created xsi:type="dcterms:W3CDTF">2009-04-14T15:03:47Z</dcterms:created>
  <dcterms:modified xsi:type="dcterms:W3CDTF">2022-10-17T11:40:58Z</dcterms:modified>
</cp:coreProperties>
</file>